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Documents\Private\My Webs\drmacek-download\"/>
    </mc:Choice>
  </mc:AlternateContent>
  <bookViews>
    <workbookView xWindow="30" yWindow="930" windowWidth="15225" windowHeight="9210"/>
  </bookViews>
  <sheets>
    <sheet name="Evidence práce na kurzu" sheetId="14" r:id="rId1"/>
  </sheets>
  <calcPr calcId="162913"/>
</workbook>
</file>

<file path=xl/calcChain.xml><?xml version="1.0" encoding="utf-8"?>
<calcChain xmlns="http://schemas.openxmlformats.org/spreadsheetml/2006/main">
  <c r="AF64" i="14" l="1"/>
  <c r="A2" i="14"/>
  <c r="G46" i="14" l="1"/>
  <c r="AE49" i="14"/>
  <c r="AA49" i="14"/>
  <c r="W49" i="14"/>
  <c r="S49" i="14"/>
  <c r="O49" i="14"/>
  <c r="K49" i="14"/>
  <c r="G49" i="14"/>
  <c r="C49" i="14"/>
  <c r="AE37" i="14"/>
  <c r="AA37" i="14"/>
  <c r="W37" i="14"/>
  <c r="S37" i="14"/>
  <c r="O37" i="14"/>
  <c r="K37" i="14"/>
  <c r="G37" i="14"/>
  <c r="C37" i="14"/>
  <c r="AE25" i="14"/>
  <c r="AA25" i="14"/>
  <c r="W25" i="14"/>
  <c r="S25" i="14"/>
  <c r="O25" i="14"/>
  <c r="K25" i="14"/>
  <c r="G25" i="14"/>
  <c r="C25" i="14"/>
  <c r="G13" i="14"/>
  <c r="K13" i="14"/>
  <c r="O13" i="14"/>
  <c r="S13" i="14"/>
  <c r="W13" i="14"/>
  <c r="AA13" i="14"/>
  <c r="AE13" i="14"/>
  <c r="C13" i="14"/>
  <c r="AE62" i="14"/>
  <c r="AE61" i="14"/>
  <c r="AE59" i="14"/>
  <c r="AE46" i="14"/>
  <c r="AE34" i="14"/>
  <c r="AE22" i="14"/>
  <c r="AE10" i="14"/>
  <c r="AA62" i="14"/>
  <c r="AA61" i="14"/>
  <c r="AA59" i="14"/>
  <c r="AA46" i="14"/>
  <c r="AA34" i="14"/>
  <c r="AA22" i="14"/>
  <c r="W62" i="14"/>
  <c r="W61" i="14"/>
  <c r="W59" i="14"/>
  <c r="W46" i="14"/>
  <c r="W34" i="14"/>
  <c r="W22" i="14"/>
  <c r="W10" i="14"/>
  <c r="S62" i="14"/>
  <c r="S61" i="14"/>
  <c r="S59" i="14"/>
  <c r="S46" i="14"/>
  <c r="S34" i="14"/>
  <c r="S22" i="14"/>
  <c r="S10" i="14"/>
  <c r="O62" i="14"/>
  <c r="O61" i="14"/>
  <c r="O59" i="14"/>
  <c r="O46" i="14"/>
  <c r="O34" i="14"/>
  <c r="O22" i="14"/>
  <c r="O10" i="14"/>
  <c r="K62" i="14"/>
  <c r="K61" i="14"/>
  <c r="K59" i="14"/>
  <c r="K46" i="14"/>
  <c r="K34" i="14"/>
  <c r="K22" i="14"/>
  <c r="K10" i="14"/>
  <c r="G59" i="14"/>
  <c r="G61" i="14"/>
  <c r="G62" i="14"/>
  <c r="C62" i="14"/>
  <c r="C61" i="14"/>
  <c r="C59" i="14"/>
  <c r="A46" i="14"/>
  <c r="C46" i="14"/>
  <c r="AI48" i="14"/>
  <c r="AI50" i="14"/>
  <c r="AI51" i="14"/>
  <c r="AI39" i="14"/>
  <c r="AI38" i="14"/>
  <c r="AI36" i="14"/>
  <c r="G34" i="14"/>
  <c r="C34" i="14"/>
  <c r="A34" i="14"/>
  <c r="AI27" i="14"/>
  <c r="AI26" i="14"/>
  <c r="AI24" i="14"/>
  <c r="G22" i="14"/>
  <c r="C22" i="14"/>
  <c r="A22" i="14"/>
  <c r="C6" i="14"/>
  <c r="AI14" i="14"/>
  <c r="G10" i="14"/>
  <c r="C10" i="14"/>
  <c r="A10" i="14"/>
  <c r="A59" i="14"/>
  <c r="AI12" i="14"/>
  <c r="Y4" i="14"/>
  <c r="AI15" i="14"/>
  <c r="AI46" i="14" l="1"/>
  <c r="AI22" i="14"/>
  <c r="C7" i="14"/>
  <c r="C54" i="14"/>
  <c r="C30" i="14"/>
  <c r="C17" i="14"/>
  <c r="C53" i="14"/>
  <c r="C41" i="14"/>
  <c r="C29" i="14"/>
  <c r="C56" i="14"/>
  <c r="D56" i="14" s="1"/>
  <c r="C52" i="14"/>
  <c r="C40" i="14"/>
  <c r="C28" i="14"/>
  <c r="C16" i="14"/>
  <c r="C55" i="14"/>
  <c r="C43" i="14"/>
  <c r="C31" i="14"/>
  <c r="C19" i="14"/>
  <c r="C42" i="14"/>
  <c r="C18" i="14"/>
  <c r="AI34" i="14"/>
  <c r="C57" i="14"/>
  <c r="E57" i="14" s="1"/>
  <c r="AI10" i="14"/>
  <c r="G6" i="14"/>
  <c r="AI61" i="14"/>
  <c r="AI62" i="14"/>
  <c r="AI59" i="14"/>
  <c r="F56" i="14" l="1"/>
  <c r="E56" i="14"/>
  <c r="F57" i="14"/>
  <c r="G55" i="14"/>
  <c r="H55" i="14" s="1"/>
  <c r="G18" i="14"/>
  <c r="I18" i="14" s="1"/>
  <c r="G17" i="14"/>
  <c r="H17" i="14" s="1"/>
  <c r="G54" i="14"/>
  <c r="H54" i="14" s="1"/>
  <c r="G42" i="14"/>
  <c r="H42" i="14" s="1"/>
  <c r="G56" i="14"/>
  <c r="H56" i="14" s="1"/>
  <c r="G53" i="14"/>
  <c r="J53" i="14" s="1"/>
  <c r="G41" i="14"/>
  <c r="J41" i="14" s="1"/>
  <c r="G52" i="14"/>
  <c r="I52" i="14" s="1"/>
  <c r="G40" i="14"/>
  <c r="H40" i="14" s="1"/>
  <c r="G28" i="14"/>
  <c r="I28" i="14" s="1"/>
  <c r="G16" i="14"/>
  <c r="G43" i="14"/>
  <c r="I43" i="14" s="1"/>
  <c r="G31" i="14"/>
  <c r="J31" i="14" s="1"/>
  <c r="G19" i="14"/>
  <c r="J19" i="14" s="1"/>
  <c r="G30" i="14"/>
  <c r="H30" i="14" s="1"/>
  <c r="G29" i="14"/>
  <c r="H29" i="14" s="1"/>
  <c r="D57" i="14"/>
  <c r="I17" i="14"/>
  <c r="I16" i="14"/>
  <c r="G57" i="14"/>
  <c r="J57" i="14" s="1"/>
  <c r="K6" i="14"/>
  <c r="K7" i="14" s="1"/>
  <c r="G7" i="14"/>
  <c r="F18" i="14"/>
  <c r="E18" i="14"/>
  <c r="D18" i="14"/>
  <c r="D17" i="14"/>
  <c r="F17" i="14"/>
  <c r="E17" i="14"/>
  <c r="E41" i="14"/>
  <c r="F41" i="14"/>
  <c r="D41" i="14"/>
  <c r="D30" i="14"/>
  <c r="F30" i="14"/>
  <c r="E30" i="14"/>
  <c r="F19" i="14"/>
  <c r="E19" i="14"/>
  <c r="D19" i="14"/>
  <c r="E53" i="14"/>
  <c r="D53" i="14"/>
  <c r="F53" i="14"/>
  <c r="D42" i="14"/>
  <c r="E42" i="14"/>
  <c r="F42" i="14"/>
  <c r="E31" i="14"/>
  <c r="D31" i="14"/>
  <c r="F31" i="14"/>
  <c r="D54" i="14"/>
  <c r="E54" i="14"/>
  <c r="F54" i="14"/>
  <c r="D43" i="14"/>
  <c r="E43" i="14"/>
  <c r="F43" i="14"/>
  <c r="E16" i="14"/>
  <c r="D16" i="14"/>
  <c r="F16" i="14"/>
  <c r="C58" i="14"/>
  <c r="C60" i="14"/>
  <c r="D28" i="14"/>
  <c r="E28" i="14"/>
  <c r="F28" i="14"/>
  <c r="E40" i="14"/>
  <c r="D40" i="14"/>
  <c r="F40" i="14"/>
  <c r="D55" i="14"/>
  <c r="E55" i="14"/>
  <c r="F55" i="14"/>
  <c r="E52" i="14"/>
  <c r="F52" i="14"/>
  <c r="D52" i="14"/>
  <c r="E29" i="14"/>
  <c r="F29" i="14"/>
  <c r="D29" i="14"/>
  <c r="J28" i="14" l="1"/>
  <c r="I53" i="14"/>
  <c r="H53" i="14"/>
  <c r="H18" i="14"/>
  <c r="J54" i="14"/>
  <c r="I40" i="14"/>
  <c r="H57" i="14"/>
  <c r="J40" i="14"/>
  <c r="I57" i="14"/>
  <c r="I55" i="14"/>
  <c r="I30" i="14"/>
  <c r="I31" i="14"/>
  <c r="K57" i="14"/>
  <c r="N57" i="14" s="1"/>
  <c r="K31" i="14"/>
  <c r="N31" i="14" s="1"/>
  <c r="K30" i="14"/>
  <c r="K29" i="14"/>
  <c r="L29" i="14" s="1"/>
  <c r="K56" i="14"/>
  <c r="K54" i="14"/>
  <c r="L54" i="14" s="1"/>
  <c r="K53" i="14"/>
  <c r="K41" i="14"/>
  <c r="N41" i="14" s="1"/>
  <c r="K52" i="14"/>
  <c r="N52" i="14" s="1"/>
  <c r="K40" i="14"/>
  <c r="K28" i="14"/>
  <c r="M28" i="14" s="1"/>
  <c r="K16" i="14"/>
  <c r="L16" i="14" s="1"/>
  <c r="K55" i="14"/>
  <c r="N55" i="14" s="1"/>
  <c r="K43" i="14"/>
  <c r="N43" i="14" s="1"/>
  <c r="K19" i="14"/>
  <c r="N19" i="14" s="1"/>
  <c r="K42" i="14"/>
  <c r="K18" i="14"/>
  <c r="K17" i="14"/>
  <c r="L17" i="14" s="1"/>
  <c r="J55" i="14"/>
  <c r="J42" i="14"/>
  <c r="H31" i="14"/>
  <c r="I42" i="14"/>
  <c r="H19" i="14"/>
  <c r="I56" i="14"/>
  <c r="J56" i="14"/>
  <c r="H41" i="14"/>
  <c r="I41" i="14"/>
  <c r="I29" i="14"/>
  <c r="H28" i="14"/>
  <c r="J18" i="14"/>
  <c r="I54" i="14"/>
  <c r="L41" i="14"/>
  <c r="H43" i="14"/>
  <c r="H16" i="14"/>
  <c r="J52" i="14"/>
  <c r="J43" i="14"/>
  <c r="I19" i="14"/>
  <c r="O6" i="14"/>
  <c r="J30" i="14"/>
  <c r="G60" i="14"/>
  <c r="J17" i="14"/>
  <c r="J29" i="14"/>
  <c r="G58" i="14"/>
  <c r="J16" i="14"/>
  <c r="H52" i="14"/>
  <c r="M52" i="14" l="1"/>
  <c r="L55" i="14"/>
  <c r="L52" i="14"/>
  <c r="M57" i="14"/>
  <c r="M31" i="14"/>
  <c r="M54" i="14"/>
  <c r="N28" i="14"/>
  <c r="L31" i="14"/>
  <c r="M17" i="14"/>
  <c r="M29" i="14"/>
  <c r="M55" i="14"/>
  <c r="M41" i="14"/>
  <c r="N54" i="14"/>
  <c r="L57" i="14"/>
  <c r="L19" i="14"/>
  <c r="M19" i="14"/>
  <c r="O42" i="14"/>
  <c r="O54" i="14"/>
  <c r="O18" i="14"/>
  <c r="O53" i="14"/>
  <c r="O41" i="14"/>
  <c r="O29" i="14"/>
  <c r="O17" i="14"/>
  <c r="O52" i="14"/>
  <c r="O40" i="14"/>
  <c r="O28" i="14"/>
  <c r="O16" i="14"/>
  <c r="O56" i="14"/>
  <c r="O55" i="14"/>
  <c r="O43" i="14"/>
  <c r="O31" i="14"/>
  <c r="O19" i="14"/>
  <c r="O30" i="14"/>
  <c r="M43" i="14"/>
  <c r="L43" i="14"/>
  <c r="L28" i="14"/>
  <c r="N29" i="14"/>
  <c r="K58" i="14"/>
  <c r="N16" i="14"/>
  <c r="M16" i="14"/>
  <c r="N17" i="14"/>
  <c r="L40" i="14"/>
  <c r="N40" i="14"/>
  <c r="M40" i="14"/>
  <c r="N53" i="14"/>
  <c r="L53" i="14"/>
  <c r="M53" i="14"/>
  <c r="M56" i="14"/>
  <c r="N56" i="14"/>
  <c r="L56" i="14"/>
  <c r="N42" i="14"/>
  <c r="M42" i="14"/>
  <c r="L42" i="14"/>
  <c r="K60" i="14"/>
  <c r="M18" i="14"/>
  <c r="N18" i="14"/>
  <c r="L18" i="14"/>
  <c r="S6" i="14"/>
  <c r="O57" i="14"/>
  <c r="O7" i="14"/>
  <c r="N30" i="14"/>
  <c r="L30" i="14"/>
  <c r="M30" i="14"/>
  <c r="S43" i="14" l="1"/>
  <c r="S30" i="14"/>
  <c r="S17" i="14"/>
  <c r="S54" i="14"/>
  <c r="S42" i="14"/>
  <c r="S53" i="14"/>
  <c r="S41" i="14"/>
  <c r="S29" i="14"/>
  <c r="S56" i="14"/>
  <c r="S52" i="14"/>
  <c r="S40" i="14"/>
  <c r="S28" i="14"/>
  <c r="S16" i="14"/>
  <c r="S55" i="14"/>
  <c r="S31" i="14"/>
  <c r="S19" i="14"/>
  <c r="S18" i="14"/>
  <c r="Q18" i="14"/>
  <c r="R18" i="14"/>
  <c r="P18" i="14"/>
  <c r="Q57" i="14"/>
  <c r="R57" i="14"/>
  <c r="P57" i="14"/>
  <c r="P55" i="14"/>
  <c r="Q55" i="14"/>
  <c r="R55" i="14"/>
  <c r="Q28" i="14"/>
  <c r="R28" i="14"/>
  <c r="P28" i="14"/>
  <c r="Q43" i="14"/>
  <c r="R43" i="14"/>
  <c r="P43" i="14"/>
  <c r="R42" i="14"/>
  <c r="Q42" i="14"/>
  <c r="P42" i="14"/>
  <c r="Q19" i="14"/>
  <c r="P19" i="14"/>
  <c r="R19" i="14"/>
  <c r="R56" i="14"/>
  <c r="P56" i="14"/>
  <c r="Q56" i="14"/>
  <c r="R40" i="14"/>
  <c r="P40" i="14"/>
  <c r="Q40" i="14"/>
  <c r="R53" i="14"/>
  <c r="Q53" i="14"/>
  <c r="P53" i="14"/>
  <c r="P30" i="14"/>
  <c r="Q30" i="14"/>
  <c r="R30" i="14"/>
  <c r="R52" i="14"/>
  <c r="Q52" i="14"/>
  <c r="P52" i="14"/>
  <c r="Q16" i="14"/>
  <c r="P16" i="14"/>
  <c r="O58" i="14"/>
  <c r="O60" i="14"/>
  <c r="R16" i="14"/>
  <c r="S7" i="14"/>
  <c r="S57" i="14"/>
  <c r="W6" i="14"/>
  <c r="R54" i="14"/>
  <c r="P54" i="14"/>
  <c r="Q54" i="14"/>
  <c r="R41" i="14"/>
  <c r="Q41" i="14"/>
  <c r="P41" i="14"/>
  <c r="R31" i="14"/>
  <c r="Q31" i="14"/>
  <c r="P31" i="14"/>
  <c r="P29" i="14"/>
  <c r="R29" i="14"/>
  <c r="Q29" i="14"/>
  <c r="Q17" i="14"/>
  <c r="R17" i="14"/>
  <c r="P17" i="14"/>
  <c r="W55" i="14" l="1"/>
  <c r="W19" i="14"/>
  <c r="W18" i="14"/>
  <c r="W54" i="14"/>
  <c r="W56" i="14"/>
  <c r="W53" i="14"/>
  <c r="W41" i="14"/>
  <c r="W29" i="14"/>
  <c r="W52" i="14"/>
  <c r="W40" i="14"/>
  <c r="W28" i="14"/>
  <c r="W16" i="14"/>
  <c r="W43" i="14"/>
  <c r="W31" i="14"/>
  <c r="W42" i="14"/>
  <c r="W30" i="14"/>
  <c r="W17" i="14"/>
  <c r="U17" i="14"/>
  <c r="V17" i="14"/>
  <c r="T17" i="14"/>
  <c r="T57" i="14"/>
  <c r="U57" i="14"/>
  <c r="V57" i="14"/>
  <c r="V28" i="14"/>
  <c r="T28" i="14"/>
  <c r="U28" i="14"/>
  <c r="U29" i="14"/>
  <c r="T29" i="14"/>
  <c r="V29" i="14"/>
  <c r="V53" i="14"/>
  <c r="U53" i="14"/>
  <c r="T53" i="14"/>
  <c r="V54" i="14"/>
  <c r="T54" i="14"/>
  <c r="U54" i="14"/>
  <c r="V16" i="14"/>
  <c r="S58" i="14"/>
  <c r="T16" i="14"/>
  <c r="U16" i="14"/>
  <c r="S60" i="14"/>
  <c r="V30" i="14"/>
  <c r="T30" i="14"/>
  <c r="U30" i="14"/>
  <c r="V42" i="14"/>
  <c r="T42" i="14"/>
  <c r="U42" i="14"/>
  <c r="V43" i="14"/>
  <c r="T43" i="14"/>
  <c r="U43" i="14"/>
  <c r="T41" i="14"/>
  <c r="V41" i="14"/>
  <c r="U41" i="14"/>
  <c r="T18" i="14"/>
  <c r="V18" i="14"/>
  <c r="U18" i="14"/>
  <c r="T56" i="14"/>
  <c r="V56" i="14"/>
  <c r="U56" i="14"/>
  <c r="U31" i="14"/>
  <c r="T31" i="14"/>
  <c r="V31" i="14"/>
  <c r="W57" i="14"/>
  <c r="AA6" i="14"/>
  <c r="W7" i="14"/>
  <c r="U40" i="14"/>
  <c r="T40" i="14"/>
  <c r="V40" i="14"/>
  <c r="T55" i="14"/>
  <c r="V55" i="14"/>
  <c r="U55" i="14"/>
  <c r="T52" i="14"/>
  <c r="V52" i="14"/>
  <c r="U52" i="14"/>
  <c r="U19" i="14"/>
  <c r="T19" i="14"/>
  <c r="V19" i="14"/>
  <c r="AA56" i="14" l="1"/>
  <c r="AA54" i="14"/>
  <c r="AA42" i="14"/>
  <c r="AA30" i="14"/>
  <c r="AA17" i="14"/>
  <c r="AA53" i="14"/>
  <c r="AA41" i="14"/>
  <c r="AA29" i="14"/>
  <c r="AA52" i="14"/>
  <c r="AA40" i="14"/>
  <c r="AA28" i="14"/>
  <c r="AA16" i="14"/>
  <c r="AA55" i="14"/>
  <c r="AA43" i="14"/>
  <c r="AA31" i="14"/>
  <c r="AA19" i="14"/>
  <c r="AA18" i="14"/>
  <c r="X56" i="14"/>
  <c r="Z56" i="14"/>
  <c r="Y56" i="14"/>
  <c r="Y29" i="14"/>
  <c r="Z29" i="14"/>
  <c r="X29" i="14"/>
  <c r="X43" i="14"/>
  <c r="Z43" i="14"/>
  <c r="Y43" i="14"/>
  <c r="Z31" i="14"/>
  <c r="X31" i="14"/>
  <c r="Y31" i="14"/>
  <c r="Z17" i="14"/>
  <c r="X17" i="14"/>
  <c r="Y17" i="14"/>
  <c r="Z19" i="14"/>
  <c r="X19" i="14"/>
  <c r="Y19" i="14"/>
  <c r="Z53" i="14"/>
  <c r="Y53" i="14"/>
  <c r="X53" i="14"/>
  <c r="Z41" i="14"/>
  <c r="Y41" i="14"/>
  <c r="X41" i="14"/>
  <c r="X30" i="14"/>
  <c r="Y30" i="14"/>
  <c r="Z30" i="14"/>
  <c r="Y52" i="14"/>
  <c r="X52" i="14"/>
  <c r="Z52" i="14"/>
  <c r="Y18" i="14"/>
  <c r="Z18" i="14"/>
  <c r="X18" i="14"/>
  <c r="AE6" i="14"/>
  <c r="AA57" i="14"/>
  <c r="AA7" i="14"/>
  <c r="X54" i="14"/>
  <c r="Y54" i="14"/>
  <c r="Z54" i="14"/>
  <c r="Y55" i="14"/>
  <c r="Z55" i="14"/>
  <c r="X55" i="14"/>
  <c r="Y42" i="14"/>
  <c r="Z42" i="14"/>
  <c r="X42" i="14"/>
  <c r="Y40" i="14"/>
  <c r="X40" i="14"/>
  <c r="Z40" i="14"/>
  <c r="W58" i="14"/>
  <c r="X16" i="14"/>
  <c r="W60" i="14"/>
  <c r="Y16" i="14"/>
  <c r="Z16" i="14"/>
  <c r="Y57" i="14"/>
  <c r="Z57" i="14"/>
  <c r="X57" i="14"/>
  <c r="Z28" i="14"/>
  <c r="X28" i="14"/>
  <c r="Y28" i="14"/>
  <c r="AE56" i="14" l="1"/>
  <c r="AE31" i="14"/>
  <c r="AE30" i="14"/>
  <c r="AE18" i="14"/>
  <c r="AE17" i="14"/>
  <c r="AE54" i="14"/>
  <c r="AE53" i="14"/>
  <c r="AE41" i="14"/>
  <c r="AE29" i="14"/>
  <c r="AE52" i="14"/>
  <c r="AE40" i="14"/>
  <c r="AI40" i="14" s="1"/>
  <c r="AE28" i="14"/>
  <c r="AE16" i="14"/>
  <c r="AE55" i="14"/>
  <c r="AE43" i="14"/>
  <c r="AE19" i="14"/>
  <c r="AE42" i="14"/>
  <c r="AB18" i="14"/>
  <c r="AD18" i="14"/>
  <c r="AC18" i="14"/>
  <c r="AB19" i="14"/>
  <c r="AD19" i="14"/>
  <c r="AC19" i="14"/>
  <c r="AB17" i="14"/>
  <c r="AD17" i="14"/>
  <c r="AC17" i="14"/>
  <c r="AB16" i="14"/>
  <c r="AD16" i="14"/>
  <c r="AC16" i="14"/>
  <c r="AA60" i="14"/>
  <c r="AA58" i="14"/>
  <c r="AD57" i="14"/>
  <c r="AC57" i="14"/>
  <c r="AB57" i="14"/>
  <c r="AB41" i="14"/>
  <c r="AD41" i="14"/>
  <c r="AC41" i="14"/>
  <c r="AD55" i="14"/>
  <c r="AB55" i="14"/>
  <c r="AC55" i="14"/>
  <c r="AC30" i="14"/>
  <c r="AD30" i="14"/>
  <c r="AB30" i="14"/>
  <c r="AD52" i="14"/>
  <c r="AC52" i="14"/>
  <c r="AB52" i="14"/>
  <c r="AE57" i="14"/>
  <c r="AE7" i="14"/>
  <c r="AD42" i="14"/>
  <c r="AC42" i="14"/>
  <c r="AB42" i="14"/>
  <c r="AB29" i="14"/>
  <c r="AC29" i="14"/>
  <c r="AD29" i="14"/>
  <c r="AB31" i="14"/>
  <c r="AC31" i="14"/>
  <c r="AD31" i="14"/>
  <c r="AD54" i="14"/>
  <c r="AB54" i="14"/>
  <c r="AC54" i="14"/>
  <c r="AC56" i="14"/>
  <c r="AD56" i="14"/>
  <c r="AB56" i="14"/>
  <c r="AD43" i="14"/>
  <c r="AB43" i="14"/>
  <c r="AC43" i="14"/>
  <c r="AB40" i="14"/>
  <c r="AD40" i="14"/>
  <c r="AC40" i="14"/>
  <c r="AB53" i="14"/>
  <c r="AC53" i="14"/>
  <c r="AD53" i="14"/>
  <c r="AD28" i="14"/>
  <c r="AC28" i="14"/>
  <c r="AB28" i="14"/>
  <c r="AH43" i="14" l="1"/>
  <c r="AF43" i="14"/>
  <c r="AG43" i="14"/>
  <c r="AI43" i="14"/>
  <c r="AH29" i="14"/>
  <c r="AG29" i="14"/>
  <c r="AF29" i="14"/>
  <c r="AI29" i="14"/>
  <c r="AI19" i="14"/>
  <c r="AH19" i="14"/>
  <c r="AG19" i="14"/>
  <c r="AF19" i="14"/>
  <c r="AG57" i="14"/>
  <c r="AH57" i="14"/>
  <c r="AF57" i="14"/>
  <c r="AG55" i="14"/>
  <c r="AF55" i="14"/>
  <c r="AI55" i="14"/>
  <c r="AH55" i="14"/>
  <c r="AI30" i="14"/>
  <c r="AH30" i="14"/>
  <c r="AG30" i="14"/>
  <c r="AF30" i="14"/>
  <c r="AG28" i="14"/>
  <c r="AF28" i="14"/>
  <c r="AH28" i="14"/>
  <c r="AI28" i="14"/>
  <c r="AF41" i="14"/>
  <c r="AH41" i="14"/>
  <c r="AG41" i="14"/>
  <c r="AG17" i="14"/>
  <c r="AF17" i="14"/>
  <c r="AI17" i="14"/>
  <c r="AH17" i="14"/>
  <c r="AE58" i="14"/>
  <c r="AI58" i="14" s="1"/>
  <c r="AE60" i="14"/>
  <c r="AI60" i="14" s="1"/>
  <c r="AG16" i="14"/>
  <c r="AF16" i="14"/>
  <c r="AH16" i="14"/>
  <c r="AI16" i="14"/>
  <c r="AH31" i="14"/>
  <c r="AF31" i="14"/>
  <c r="AG31" i="14"/>
  <c r="AI31" i="14"/>
  <c r="AI23" i="14" s="1"/>
  <c r="AG40" i="14"/>
  <c r="AF40" i="14"/>
  <c r="AH40" i="14"/>
  <c r="AF42" i="14"/>
  <c r="AG42" i="14"/>
  <c r="AI42" i="14"/>
  <c r="AH42" i="14"/>
  <c r="AI41" i="14"/>
  <c r="AI33" i="14" s="1"/>
  <c r="AI52" i="14"/>
  <c r="AF52" i="14"/>
  <c r="AH52" i="14"/>
  <c r="AG52" i="14"/>
  <c r="AG18" i="14"/>
  <c r="AF18" i="14"/>
  <c r="AH18" i="14"/>
  <c r="AI18" i="14"/>
  <c r="AH56" i="14"/>
  <c r="AF56" i="14"/>
  <c r="AG56" i="14"/>
  <c r="AI54" i="14"/>
  <c r="AH54" i="14"/>
  <c r="AF54" i="14"/>
  <c r="AG54" i="14"/>
  <c r="AG53" i="14"/>
  <c r="AF53" i="14"/>
  <c r="AI53" i="14"/>
  <c r="AH53" i="14"/>
  <c r="AI47" i="14" l="1"/>
  <c r="AI45" i="14"/>
  <c r="AI11" i="14"/>
  <c r="AI9" i="14"/>
  <c r="AI21" i="14"/>
  <c r="AI35" i="14"/>
</calcChain>
</file>

<file path=xl/comments1.xml><?xml version="1.0" encoding="utf-8"?>
<comments xmlns="http://schemas.openxmlformats.org/spreadsheetml/2006/main">
  <authors>
    <author>drmacek.cz</author>
  </authors>
  <commentList>
    <comment ref="C8" authorId="0" shapeId="0">
      <text>
        <r>
          <rPr>
            <sz val="12"/>
            <color indexed="81"/>
            <rFont val="Arial"/>
            <family val="2"/>
            <charset val="238"/>
          </rPr>
          <t>Uveďte ve formátu času</t>
        </r>
      </text>
    </comment>
    <comment ref="D8" authorId="0" shapeId="0">
      <text>
        <r>
          <rPr>
            <sz val="12"/>
            <color indexed="81"/>
            <rFont val="Arial"/>
            <family val="2"/>
            <charset val="238"/>
          </rPr>
          <t>Uveďte ve formátu času</t>
        </r>
      </text>
    </comment>
    <comment ref="E8" authorId="0" shapeId="0">
      <text>
        <r>
          <rPr>
            <sz val="12"/>
            <color indexed="81"/>
            <rFont val="Arial"/>
            <family val="2"/>
            <charset val="238"/>
          </rPr>
          <t>Uveďte ve formátu času</t>
        </r>
      </text>
    </comment>
    <comment ref="F8" authorId="0" shapeId="0">
      <text>
        <r>
          <rPr>
            <sz val="12"/>
            <color indexed="81"/>
            <rFont val="Arial"/>
            <family val="2"/>
            <charset val="238"/>
          </rPr>
          <t>Uveďte ve formátu času</t>
        </r>
      </text>
    </comment>
    <comment ref="G8" authorId="0" shapeId="0">
      <text>
        <r>
          <rPr>
            <sz val="12"/>
            <color indexed="81"/>
            <rFont val="Arial"/>
            <family val="2"/>
            <charset val="238"/>
          </rPr>
          <t>Uveďte ve formátu času</t>
        </r>
      </text>
    </comment>
    <comment ref="H8" authorId="0" shapeId="0">
      <text>
        <r>
          <rPr>
            <sz val="12"/>
            <color indexed="81"/>
            <rFont val="Arial"/>
            <family val="2"/>
            <charset val="238"/>
          </rPr>
          <t>Uveďte ve formátu času</t>
        </r>
      </text>
    </comment>
    <comment ref="I8" authorId="0" shapeId="0">
      <text>
        <r>
          <rPr>
            <sz val="12"/>
            <color indexed="81"/>
            <rFont val="Arial"/>
            <family val="2"/>
            <charset val="238"/>
          </rPr>
          <t>Uveďte ve formátu času</t>
        </r>
      </text>
    </comment>
    <comment ref="J8" authorId="0" shapeId="0">
      <text>
        <r>
          <rPr>
            <sz val="12"/>
            <color indexed="81"/>
            <rFont val="Arial"/>
            <family val="2"/>
            <charset val="238"/>
          </rPr>
          <t>Uveďte ve formátu času</t>
        </r>
      </text>
    </comment>
    <comment ref="K8" authorId="0" shapeId="0">
      <text>
        <r>
          <rPr>
            <sz val="12"/>
            <color indexed="81"/>
            <rFont val="Arial"/>
            <family val="2"/>
            <charset val="238"/>
          </rPr>
          <t>Uveďte ve formátu času</t>
        </r>
      </text>
    </comment>
    <comment ref="L8" authorId="0" shapeId="0">
      <text>
        <r>
          <rPr>
            <sz val="12"/>
            <color indexed="81"/>
            <rFont val="Arial"/>
            <family val="2"/>
            <charset val="238"/>
          </rPr>
          <t>Uveďte ve formátu času</t>
        </r>
      </text>
    </comment>
    <comment ref="M8" authorId="0" shapeId="0">
      <text>
        <r>
          <rPr>
            <sz val="12"/>
            <color indexed="81"/>
            <rFont val="Arial"/>
            <family val="2"/>
            <charset val="238"/>
          </rPr>
          <t>Uveďte ve formátu času</t>
        </r>
      </text>
    </comment>
    <comment ref="N8" authorId="0" shapeId="0">
      <text>
        <r>
          <rPr>
            <sz val="12"/>
            <color indexed="81"/>
            <rFont val="Arial"/>
            <family val="2"/>
            <charset val="238"/>
          </rPr>
          <t>Uveďte ve formátu času</t>
        </r>
      </text>
    </comment>
    <comment ref="O8" authorId="0" shapeId="0">
      <text>
        <r>
          <rPr>
            <sz val="12"/>
            <color indexed="81"/>
            <rFont val="Arial"/>
            <family val="2"/>
            <charset val="238"/>
          </rPr>
          <t>Uveďte ve formátu času</t>
        </r>
      </text>
    </comment>
    <comment ref="P8" authorId="0" shapeId="0">
      <text>
        <r>
          <rPr>
            <sz val="12"/>
            <color indexed="81"/>
            <rFont val="Arial"/>
            <family val="2"/>
            <charset val="238"/>
          </rPr>
          <t>Uveďte ve formátu času</t>
        </r>
      </text>
    </comment>
    <comment ref="Q8" authorId="0" shapeId="0">
      <text>
        <r>
          <rPr>
            <sz val="12"/>
            <color indexed="81"/>
            <rFont val="Arial"/>
            <family val="2"/>
            <charset val="238"/>
          </rPr>
          <t>Uveďte ve formátu času</t>
        </r>
      </text>
    </comment>
    <comment ref="R8" authorId="0" shapeId="0">
      <text>
        <r>
          <rPr>
            <sz val="12"/>
            <color indexed="81"/>
            <rFont val="Arial"/>
            <family val="2"/>
            <charset val="238"/>
          </rPr>
          <t>Uveďte ve formátu času</t>
        </r>
      </text>
    </comment>
    <comment ref="S8" authorId="0" shapeId="0">
      <text>
        <r>
          <rPr>
            <sz val="12"/>
            <color indexed="81"/>
            <rFont val="Arial"/>
            <family val="2"/>
            <charset val="238"/>
          </rPr>
          <t>Uveďte ve formátu času</t>
        </r>
      </text>
    </comment>
    <comment ref="T8" authorId="0" shapeId="0">
      <text>
        <r>
          <rPr>
            <sz val="12"/>
            <color indexed="81"/>
            <rFont val="Arial"/>
            <family val="2"/>
            <charset val="238"/>
          </rPr>
          <t>Uveďte ve formátu času</t>
        </r>
      </text>
    </comment>
    <comment ref="U8" authorId="0" shapeId="0">
      <text>
        <r>
          <rPr>
            <sz val="12"/>
            <color indexed="81"/>
            <rFont val="Arial"/>
            <family val="2"/>
            <charset val="238"/>
          </rPr>
          <t>Uveďte ve formátu času</t>
        </r>
      </text>
    </comment>
    <comment ref="V8" authorId="0" shapeId="0">
      <text>
        <r>
          <rPr>
            <sz val="12"/>
            <color indexed="81"/>
            <rFont val="Arial"/>
            <family val="2"/>
            <charset val="238"/>
          </rPr>
          <t>Uveďte ve formátu času</t>
        </r>
      </text>
    </comment>
    <comment ref="W8" authorId="0" shapeId="0">
      <text>
        <r>
          <rPr>
            <sz val="12"/>
            <color indexed="81"/>
            <rFont val="Arial"/>
            <family val="2"/>
            <charset val="238"/>
          </rPr>
          <t>Uveďte ve formátu času</t>
        </r>
      </text>
    </comment>
    <comment ref="X8" authorId="0" shapeId="0">
      <text>
        <r>
          <rPr>
            <sz val="12"/>
            <color indexed="81"/>
            <rFont val="Arial"/>
            <family val="2"/>
            <charset val="238"/>
          </rPr>
          <t>Uveďte ve formátu času</t>
        </r>
      </text>
    </comment>
    <comment ref="Y8" authorId="0" shapeId="0">
      <text>
        <r>
          <rPr>
            <sz val="12"/>
            <color indexed="81"/>
            <rFont val="Arial"/>
            <family val="2"/>
            <charset val="238"/>
          </rPr>
          <t>Uveďte ve formátu času</t>
        </r>
      </text>
    </comment>
    <comment ref="Z8" authorId="0" shapeId="0">
      <text>
        <r>
          <rPr>
            <sz val="12"/>
            <color indexed="81"/>
            <rFont val="Arial"/>
            <family val="2"/>
            <charset val="238"/>
          </rPr>
          <t>Uveďte ve formátu času</t>
        </r>
      </text>
    </comment>
    <comment ref="AA8" authorId="0" shapeId="0">
      <text>
        <r>
          <rPr>
            <sz val="12"/>
            <color indexed="81"/>
            <rFont val="Arial"/>
            <family val="2"/>
            <charset val="238"/>
          </rPr>
          <t>Uveďte ve formátu času</t>
        </r>
      </text>
    </comment>
    <comment ref="AB8" authorId="0" shapeId="0">
      <text>
        <r>
          <rPr>
            <sz val="12"/>
            <color indexed="81"/>
            <rFont val="Arial"/>
            <family val="2"/>
            <charset val="238"/>
          </rPr>
          <t>Uveďte ve formátu času</t>
        </r>
      </text>
    </comment>
    <comment ref="AC8" authorId="0" shapeId="0">
      <text>
        <r>
          <rPr>
            <sz val="12"/>
            <color indexed="81"/>
            <rFont val="Arial"/>
            <family val="2"/>
            <charset val="238"/>
          </rPr>
          <t>Uveďte ve formátu času</t>
        </r>
      </text>
    </comment>
    <comment ref="AD8" authorId="0" shapeId="0">
      <text>
        <r>
          <rPr>
            <sz val="12"/>
            <color indexed="81"/>
            <rFont val="Arial"/>
            <family val="2"/>
            <charset val="238"/>
          </rPr>
          <t>Uveďte ve formátu času</t>
        </r>
      </text>
    </comment>
    <comment ref="AE8" authorId="0" shapeId="0">
      <text>
        <r>
          <rPr>
            <sz val="12"/>
            <color indexed="81"/>
            <rFont val="Arial"/>
            <family val="2"/>
            <charset val="238"/>
          </rPr>
          <t>Uveďte ve formátu času</t>
        </r>
      </text>
    </comment>
    <comment ref="AF8" authorId="0" shapeId="0">
      <text>
        <r>
          <rPr>
            <sz val="12"/>
            <color indexed="81"/>
            <rFont val="Arial"/>
            <family val="2"/>
            <charset val="238"/>
          </rPr>
          <t>Uveďte ve formátu času</t>
        </r>
      </text>
    </comment>
    <comment ref="AG8" authorId="0" shapeId="0">
      <text>
        <r>
          <rPr>
            <sz val="12"/>
            <color indexed="81"/>
            <rFont val="Arial"/>
            <family val="2"/>
            <charset val="238"/>
          </rPr>
          <t>Uveďte ve formátu času</t>
        </r>
      </text>
    </comment>
    <comment ref="AH8" authorId="0" shapeId="0">
      <text>
        <r>
          <rPr>
            <sz val="12"/>
            <color indexed="81"/>
            <rFont val="Arial"/>
            <family val="2"/>
            <charset val="238"/>
          </rPr>
          <t>Uveďte ve formátu času</t>
        </r>
      </text>
    </comment>
    <comment ref="AI9" authorId="0" shapeId="0">
      <text>
        <r>
          <rPr>
            <sz val="12"/>
            <color indexed="81"/>
            <rFont val="Arial"/>
            <family val="2"/>
            <charset val="238"/>
          </rPr>
          <t>Údaje:
Směny ve všední den + směny v sobotu a neděli</t>
        </r>
      </text>
    </comment>
    <comment ref="AI10" authorId="0" shapeId="0">
      <text>
        <r>
          <rPr>
            <sz val="12"/>
            <color indexed="81"/>
            <rFont val="Arial"/>
            <family val="2"/>
            <charset val="238"/>
          </rPr>
          <t>Počet dělených směn</t>
        </r>
      </text>
    </comment>
    <comment ref="AI11" authorId="0" shapeId="0">
      <text>
        <r>
          <rPr>
            <sz val="12"/>
            <color indexed="81"/>
            <rFont val="Arial"/>
            <family val="2"/>
            <charset val="238"/>
          </rPr>
          <t>Údaje:
Práce přesčas ve všední den + práce přesčas v sobotu a neděli</t>
        </r>
      </text>
    </comment>
    <comment ref="AI12" authorId="0" shapeId="0">
      <text>
        <r>
          <rPr>
            <sz val="12"/>
            <color indexed="81"/>
            <rFont val="Arial"/>
            <family val="2"/>
            <charset val="238"/>
          </rPr>
          <t>Odpracováno noční práce</t>
        </r>
      </text>
    </comment>
    <comment ref="C13" authorId="0" shapeId="0">
      <text>
        <r>
          <rPr>
            <sz val="12"/>
            <color indexed="81"/>
            <rFont val="Arial"/>
            <family val="2"/>
            <charset val="238"/>
          </rPr>
          <t>Údaje:
Směna a práce přesčas / 
z toho práce v noci</t>
        </r>
      </text>
    </comment>
    <comment ref="G13" authorId="0" shapeId="0">
      <text>
        <r>
          <rPr>
            <sz val="12"/>
            <color indexed="81"/>
            <rFont val="Arial"/>
            <family val="2"/>
            <charset val="238"/>
          </rPr>
          <t>Údaje:
Směna a práce přesčas + 
práce v noci</t>
        </r>
      </text>
    </comment>
    <comment ref="K13" authorId="0" shapeId="0">
      <text>
        <r>
          <rPr>
            <sz val="12"/>
            <color indexed="81"/>
            <rFont val="Arial"/>
            <family val="2"/>
            <charset val="238"/>
          </rPr>
          <t>Údaje:
Směna a práce přesčas + 
práce v noci</t>
        </r>
      </text>
    </comment>
    <comment ref="O13" authorId="0" shapeId="0">
      <text>
        <r>
          <rPr>
            <sz val="12"/>
            <color indexed="81"/>
            <rFont val="Arial"/>
            <family val="2"/>
            <charset val="238"/>
          </rPr>
          <t>Údaje:
Směna a práce přesčas + 
práce v noci</t>
        </r>
      </text>
    </comment>
    <comment ref="S13" authorId="0" shapeId="0">
      <text>
        <r>
          <rPr>
            <sz val="12"/>
            <color indexed="81"/>
            <rFont val="Arial"/>
            <family val="2"/>
            <charset val="238"/>
          </rPr>
          <t>Údaje:
Směna a práce přesčas + 
práce v noci</t>
        </r>
      </text>
    </comment>
    <comment ref="W13" authorId="0" shapeId="0">
      <text>
        <r>
          <rPr>
            <sz val="12"/>
            <color indexed="81"/>
            <rFont val="Arial"/>
            <family val="2"/>
            <charset val="238"/>
          </rPr>
          <t>Údaje:
Směna a práce přesčas + 
práce v noci</t>
        </r>
      </text>
    </comment>
    <comment ref="AA13" authorId="0" shapeId="0">
      <text>
        <r>
          <rPr>
            <sz val="12"/>
            <color indexed="81"/>
            <rFont val="Arial"/>
            <family val="2"/>
            <charset val="238"/>
          </rPr>
          <t>Údaje:
Směna a práce přesčas + 
práce v noci</t>
        </r>
      </text>
    </comment>
    <comment ref="AE13" authorId="0" shapeId="0">
      <text>
        <r>
          <rPr>
            <sz val="12"/>
            <color indexed="81"/>
            <rFont val="Arial"/>
            <family val="2"/>
            <charset val="238"/>
          </rPr>
          <t>Údaje:
Směna a práce přesčas + 
práce v noci</t>
        </r>
      </text>
    </comment>
    <comment ref="AI14" authorId="0" shapeId="0">
      <text>
        <r>
          <rPr>
            <sz val="12"/>
            <color indexed="81"/>
            <rFont val="Arial"/>
            <family val="2"/>
            <charset val="238"/>
          </rPr>
          <t>Doba pracovní pohotovosti</t>
        </r>
      </text>
    </comment>
    <comment ref="AI15" authorId="0" shapeId="0">
      <text>
        <r>
          <rPr>
            <sz val="12"/>
            <color indexed="81"/>
            <rFont val="Arial"/>
            <family val="2"/>
            <charset val="238"/>
          </rPr>
          <t>Přímá pedagogická činnost celkem</t>
        </r>
      </text>
    </comment>
    <comment ref="C20" authorId="0" shapeId="0">
      <text>
        <r>
          <rPr>
            <sz val="12"/>
            <color indexed="81"/>
            <rFont val="Arial"/>
            <family val="2"/>
            <charset val="238"/>
          </rPr>
          <t>Uveďte ve formátu času</t>
        </r>
      </text>
    </comment>
    <comment ref="D20" authorId="0" shapeId="0">
      <text>
        <r>
          <rPr>
            <sz val="12"/>
            <color indexed="81"/>
            <rFont val="Arial"/>
            <family val="2"/>
            <charset val="238"/>
          </rPr>
          <t>Uveďte ve formátu času</t>
        </r>
      </text>
    </comment>
    <comment ref="E20" authorId="0" shapeId="0">
      <text>
        <r>
          <rPr>
            <sz val="12"/>
            <color indexed="81"/>
            <rFont val="Arial"/>
            <family val="2"/>
            <charset val="238"/>
          </rPr>
          <t>Uveďte ve formátu času</t>
        </r>
      </text>
    </comment>
    <comment ref="F20" authorId="0" shapeId="0">
      <text>
        <r>
          <rPr>
            <sz val="12"/>
            <color indexed="81"/>
            <rFont val="Arial"/>
            <family val="2"/>
            <charset val="238"/>
          </rPr>
          <t>Uveďte ve formátu času</t>
        </r>
      </text>
    </comment>
    <comment ref="G20" authorId="0" shapeId="0">
      <text>
        <r>
          <rPr>
            <sz val="12"/>
            <color indexed="81"/>
            <rFont val="Arial"/>
            <family val="2"/>
            <charset val="238"/>
          </rPr>
          <t>Uveďte ve formátu času</t>
        </r>
      </text>
    </comment>
    <comment ref="H20" authorId="0" shapeId="0">
      <text>
        <r>
          <rPr>
            <sz val="12"/>
            <color indexed="81"/>
            <rFont val="Arial"/>
            <family val="2"/>
            <charset val="238"/>
          </rPr>
          <t>Uveďte ve formátu času</t>
        </r>
      </text>
    </comment>
    <comment ref="I20" authorId="0" shapeId="0">
      <text>
        <r>
          <rPr>
            <sz val="12"/>
            <color indexed="81"/>
            <rFont val="Arial"/>
            <family val="2"/>
            <charset val="238"/>
          </rPr>
          <t>Uveďte ve formátu času</t>
        </r>
      </text>
    </comment>
    <comment ref="J20" authorId="0" shapeId="0">
      <text>
        <r>
          <rPr>
            <sz val="12"/>
            <color indexed="81"/>
            <rFont val="Arial"/>
            <family val="2"/>
            <charset val="238"/>
          </rPr>
          <t>Uveďte ve formátu času</t>
        </r>
      </text>
    </comment>
    <comment ref="K20" authorId="0" shapeId="0">
      <text>
        <r>
          <rPr>
            <sz val="12"/>
            <color indexed="81"/>
            <rFont val="Arial"/>
            <family val="2"/>
            <charset val="238"/>
          </rPr>
          <t>Uveďte ve formátu času</t>
        </r>
      </text>
    </comment>
    <comment ref="L20" authorId="0" shapeId="0">
      <text>
        <r>
          <rPr>
            <sz val="12"/>
            <color indexed="81"/>
            <rFont val="Arial"/>
            <family val="2"/>
            <charset val="238"/>
          </rPr>
          <t>Uveďte ve formátu času</t>
        </r>
      </text>
    </comment>
    <comment ref="M20" authorId="0" shapeId="0">
      <text>
        <r>
          <rPr>
            <sz val="12"/>
            <color indexed="81"/>
            <rFont val="Arial"/>
            <family val="2"/>
            <charset val="238"/>
          </rPr>
          <t>Uveďte ve formátu času</t>
        </r>
      </text>
    </comment>
    <comment ref="N20" authorId="0" shapeId="0">
      <text>
        <r>
          <rPr>
            <sz val="12"/>
            <color indexed="81"/>
            <rFont val="Arial"/>
            <family val="2"/>
            <charset val="238"/>
          </rPr>
          <t>Uveďte ve formátu času</t>
        </r>
      </text>
    </comment>
    <comment ref="O20" authorId="0" shapeId="0">
      <text>
        <r>
          <rPr>
            <sz val="12"/>
            <color indexed="81"/>
            <rFont val="Arial"/>
            <family val="2"/>
            <charset val="238"/>
          </rPr>
          <t>Uveďte ve formátu času</t>
        </r>
      </text>
    </comment>
    <comment ref="P20" authorId="0" shapeId="0">
      <text>
        <r>
          <rPr>
            <sz val="12"/>
            <color indexed="81"/>
            <rFont val="Arial"/>
            <family val="2"/>
            <charset val="238"/>
          </rPr>
          <t>Uveďte ve formátu času</t>
        </r>
      </text>
    </comment>
    <comment ref="Q20" authorId="0" shapeId="0">
      <text>
        <r>
          <rPr>
            <sz val="12"/>
            <color indexed="81"/>
            <rFont val="Arial"/>
            <family val="2"/>
            <charset val="238"/>
          </rPr>
          <t>Uveďte ve formátu času</t>
        </r>
      </text>
    </comment>
    <comment ref="R20" authorId="0" shapeId="0">
      <text>
        <r>
          <rPr>
            <sz val="12"/>
            <color indexed="81"/>
            <rFont val="Arial"/>
            <family val="2"/>
            <charset val="238"/>
          </rPr>
          <t>Uveďte ve formátu času</t>
        </r>
      </text>
    </comment>
    <comment ref="S20" authorId="0" shapeId="0">
      <text>
        <r>
          <rPr>
            <sz val="12"/>
            <color indexed="81"/>
            <rFont val="Arial"/>
            <family val="2"/>
            <charset val="238"/>
          </rPr>
          <t>Uveďte ve formátu času</t>
        </r>
      </text>
    </comment>
    <comment ref="T20" authorId="0" shapeId="0">
      <text>
        <r>
          <rPr>
            <sz val="12"/>
            <color indexed="81"/>
            <rFont val="Arial"/>
            <family val="2"/>
            <charset val="238"/>
          </rPr>
          <t>Uveďte ve formátu času</t>
        </r>
      </text>
    </comment>
    <comment ref="U20" authorId="0" shapeId="0">
      <text>
        <r>
          <rPr>
            <sz val="12"/>
            <color indexed="81"/>
            <rFont val="Arial"/>
            <family val="2"/>
            <charset val="238"/>
          </rPr>
          <t>Uveďte ve formátu času</t>
        </r>
      </text>
    </comment>
    <comment ref="V20" authorId="0" shapeId="0">
      <text>
        <r>
          <rPr>
            <sz val="12"/>
            <color indexed="81"/>
            <rFont val="Arial"/>
            <family val="2"/>
            <charset val="238"/>
          </rPr>
          <t>Uveďte ve formátu času</t>
        </r>
      </text>
    </comment>
    <comment ref="W20" authorId="0" shapeId="0">
      <text>
        <r>
          <rPr>
            <sz val="12"/>
            <color indexed="81"/>
            <rFont val="Arial"/>
            <family val="2"/>
            <charset val="238"/>
          </rPr>
          <t>Uveďte ve formátu času</t>
        </r>
      </text>
    </comment>
    <comment ref="X20" authorId="0" shapeId="0">
      <text>
        <r>
          <rPr>
            <sz val="12"/>
            <color indexed="81"/>
            <rFont val="Arial"/>
            <family val="2"/>
            <charset val="238"/>
          </rPr>
          <t>Uveďte ve formátu času</t>
        </r>
      </text>
    </comment>
    <comment ref="Y20" authorId="0" shapeId="0">
      <text>
        <r>
          <rPr>
            <sz val="12"/>
            <color indexed="81"/>
            <rFont val="Arial"/>
            <family val="2"/>
            <charset val="238"/>
          </rPr>
          <t>Uveďte ve formátu času</t>
        </r>
      </text>
    </comment>
    <comment ref="Z20" authorId="0" shapeId="0">
      <text>
        <r>
          <rPr>
            <sz val="12"/>
            <color indexed="81"/>
            <rFont val="Arial"/>
            <family val="2"/>
            <charset val="238"/>
          </rPr>
          <t>Uveďte ve formátu času</t>
        </r>
      </text>
    </comment>
    <comment ref="AA20" authorId="0" shapeId="0">
      <text>
        <r>
          <rPr>
            <sz val="12"/>
            <color indexed="81"/>
            <rFont val="Arial"/>
            <family val="2"/>
            <charset val="238"/>
          </rPr>
          <t>Uveďte ve formátu času</t>
        </r>
      </text>
    </comment>
    <comment ref="AB20" authorId="0" shapeId="0">
      <text>
        <r>
          <rPr>
            <sz val="12"/>
            <color indexed="81"/>
            <rFont val="Arial"/>
            <family val="2"/>
            <charset val="238"/>
          </rPr>
          <t>Uveďte ve formátu času</t>
        </r>
      </text>
    </comment>
    <comment ref="AC20" authorId="0" shapeId="0">
      <text>
        <r>
          <rPr>
            <sz val="12"/>
            <color indexed="81"/>
            <rFont val="Arial"/>
            <family val="2"/>
            <charset val="238"/>
          </rPr>
          <t>Uveďte ve formátu času</t>
        </r>
      </text>
    </comment>
    <comment ref="AD20" authorId="0" shapeId="0">
      <text>
        <r>
          <rPr>
            <sz val="12"/>
            <color indexed="81"/>
            <rFont val="Arial"/>
            <family val="2"/>
            <charset val="238"/>
          </rPr>
          <t>Uveďte ve formátu času</t>
        </r>
      </text>
    </comment>
    <comment ref="AE20" authorId="0" shapeId="0">
      <text>
        <r>
          <rPr>
            <sz val="12"/>
            <color indexed="81"/>
            <rFont val="Arial"/>
            <family val="2"/>
            <charset val="238"/>
          </rPr>
          <t>Uveďte ve formátu času</t>
        </r>
      </text>
    </comment>
    <comment ref="AF20" authorId="0" shapeId="0">
      <text>
        <r>
          <rPr>
            <sz val="12"/>
            <color indexed="81"/>
            <rFont val="Arial"/>
            <family val="2"/>
            <charset val="238"/>
          </rPr>
          <t>Uveďte ve formátu času</t>
        </r>
      </text>
    </comment>
    <comment ref="AG20" authorId="0" shapeId="0">
      <text>
        <r>
          <rPr>
            <sz val="12"/>
            <color indexed="81"/>
            <rFont val="Arial"/>
            <family val="2"/>
            <charset val="238"/>
          </rPr>
          <t>Uveďte ve formátu času</t>
        </r>
      </text>
    </comment>
    <comment ref="AH20" authorId="0" shapeId="0">
      <text>
        <r>
          <rPr>
            <sz val="12"/>
            <color indexed="81"/>
            <rFont val="Arial"/>
            <family val="2"/>
            <charset val="238"/>
          </rPr>
          <t>Uveďte ve formátu času</t>
        </r>
      </text>
    </comment>
    <comment ref="AI21" authorId="0" shapeId="0">
      <text>
        <r>
          <rPr>
            <sz val="12"/>
            <color indexed="81"/>
            <rFont val="Arial"/>
            <family val="2"/>
            <charset val="238"/>
          </rPr>
          <t>Údaje:
Směny ve všední den + směny v sobotu a neděli</t>
        </r>
      </text>
    </comment>
    <comment ref="AI22" authorId="0" shapeId="0">
      <text>
        <r>
          <rPr>
            <sz val="12"/>
            <color indexed="81"/>
            <rFont val="Arial"/>
            <family val="2"/>
            <charset val="238"/>
          </rPr>
          <t>Počet dělených směn</t>
        </r>
      </text>
    </comment>
    <comment ref="AI23" authorId="0" shapeId="0">
      <text>
        <r>
          <rPr>
            <sz val="12"/>
            <color indexed="81"/>
            <rFont val="Arial"/>
            <family val="2"/>
            <charset val="238"/>
          </rPr>
          <t>Údaje:
Práce přesčas ve všední den + práce přesčas v sobotu a neděli</t>
        </r>
      </text>
    </comment>
    <comment ref="AI24" authorId="0" shapeId="0">
      <text>
        <r>
          <rPr>
            <sz val="12"/>
            <color indexed="81"/>
            <rFont val="Arial"/>
            <family val="2"/>
            <charset val="238"/>
          </rPr>
          <t>Odpracováno noční práce</t>
        </r>
      </text>
    </comment>
    <comment ref="C25" authorId="0" shapeId="0">
      <text>
        <r>
          <rPr>
            <sz val="12"/>
            <color indexed="81"/>
            <rFont val="Arial"/>
            <family val="2"/>
            <charset val="238"/>
          </rPr>
          <t>Údaje:
Směna a práce přesčas / 
z toho práce v noci</t>
        </r>
      </text>
    </comment>
    <comment ref="G25" authorId="0" shapeId="0">
      <text>
        <r>
          <rPr>
            <sz val="12"/>
            <color indexed="81"/>
            <rFont val="Arial"/>
            <family val="2"/>
            <charset val="238"/>
          </rPr>
          <t>Údaje:
Směna a práce přesčas + 
práce v noci</t>
        </r>
      </text>
    </comment>
    <comment ref="K25" authorId="0" shapeId="0">
      <text>
        <r>
          <rPr>
            <sz val="12"/>
            <color indexed="81"/>
            <rFont val="Arial"/>
            <family val="2"/>
            <charset val="238"/>
          </rPr>
          <t>Údaje:
Směna a práce přesčas + 
práce v noci</t>
        </r>
      </text>
    </comment>
    <comment ref="O25" authorId="0" shapeId="0">
      <text>
        <r>
          <rPr>
            <sz val="12"/>
            <color indexed="81"/>
            <rFont val="Arial"/>
            <family val="2"/>
            <charset val="238"/>
          </rPr>
          <t>Údaje:
Směna a práce přesčas + 
práce v noci</t>
        </r>
      </text>
    </comment>
    <comment ref="S25" authorId="0" shapeId="0">
      <text>
        <r>
          <rPr>
            <sz val="12"/>
            <color indexed="81"/>
            <rFont val="Arial"/>
            <family val="2"/>
            <charset val="238"/>
          </rPr>
          <t>Údaje:
Směna a práce přesčas + 
práce v noci</t>
        </r>
      </text>
    </comment>
    <comment ref="W25" authorId="0" shapeId="0">
      <text>
        <r>
          <rPr>
            <sz val="12"/>
            <color indexed="81"/>
            <rFont val="Arial"/>
            <family val="2"/>
            <charset val="238"/>
          </rPr>
          <t>Údaje:
Směna a práce přesčas + 
práce v noci</t>
        </r>
      </text>
    </comment>
    <comment ref="AA25" authorId="0" shapeId="0">
      <text>
        <r>
          <rPr>
            <sz val="12"/>
            <color indexed="81"/>
            <rFont val="Arial"/>
            <family val="2"/>
            <charset val="238"/>
          </rPr>
          <t>Údaje:
Směna a práce přesčas + 
práce v noci</t>
        </r>
      </text>
    </comment>
    <comment ref="AE25" authorId="0" shapeId="0">
      <text>
        <r>
          <rPr>
            <sz val="12"/>
            <color indexed="81"/>
            <rFont val="Arial"/>
            <family val="2"/>
            <charset val="238"/>
          </rPr>
          <t>Údaje:
Směna a práce přesčas + 
práce v noci</t>
        </r>
      </text>
    </comment>
    <comment ref="AI26" authorId="0" shapeId="0">
      <text>
        <r>
          <rPr>
            <sz val="12"/>
            <color indexed="81"/>
            <rFont val="Arial"/>
            <family val="2"/>
            <charset val="238"/>
          </rPr>
          <t>Doba pracovní pohotovosti</t>
        </r>
      </text>
    </comment>
    <comment ref="AI27" authorId="0" shapeId="0">
      <text>
        <r>
          <rPr>
            <sz val="12"/>
            <color indexed="81"/>
            <rFont val="Arial"/>
            <family val="2"/>
            <charset val="238"/>
          </rPr>
          <t>Přímá pedagogická činnost celkem</t>
        </r>
      </text>
    </comment>
    <comment ref="C32" authorId="0" shapeId="0">
      <text>
        <r>
          <rPr>
            <sz val="12"/>
            <color indexed="81"/>
            <rFont val="Arial"/>
            <family val="2"/>
            <charset val="238"/>
          </rPr>
          <t>Uveďte ve formátu času</t>
        </r>
      </text>
    </comment>
    <comment ref="D32" authorId="0" shapeId="0">
      <text>
        <r>
          <rPr>
            <sz val="12"/>
            <color indexed="81"/>
            <rFont val="Arial"/>
            <family val="2"/>
            <charset val="238"/>
          </rPr>
          <t>Uveďte ve formátu času</t>
        </r>
      </text>
    </comment>
    <comment ref="E32" authorId="0" shapeId="0">
      <text>
        <r>
          <rPr>
            <sz val="12"/>
            <color indexed="81"/>
            <rFont val="Arial"/>
            <family val="2"/>
            <charset val="238"/>
          </rPr>
          <t>Uveďte ve formátu času</t>
        </r>
      </text>
    </comment>
    <comment ref="F32" authorId="0" shapeId="0">
      <text>
        <r>
          <rPr>
            <sz val="12"/>
            <color indexed="81"/>
            <rFont val="Arial"/>
            <family val="2"/>
            <charset val="238"/>
          </rPr>
          <t>Uveďte ve formátu času</t>
        </r>
      </text>
    </comment>
    <comment ref="G32" authorId="0" shapeId="0">
      <text>
        <r>
          <rPr>
            <sz val="12"/>
            <color indexed="81"/>
            <rFont val="Arial"/>
            <family val="2"/>
            <charset val="238"/>
          </rPr>
          <t>Uveďte ve formátu času</t>
        </r>
      </text>
    </comment>
    <comment ref="H32" authorId="0" shapeId="0">
      <text>
        <r>
          <rPr>
            <sz val="12"/>
            <color indexed="81"/>
            <rFont val="Arial"/>
            <family val="2"/>
            <charset val="238"/>
          </rPr>
          <t>Uveďte ve formátu času</t>
        </r>
      </text>
    </comment>
    <comment ref="I32" authorId="0" shapeId="0">
      <text>
        <r>
          <rPr>
            <sz val="12"/>
            <color indexed="81"/>
            <rFont val="Arial"/>
            <family val="2"/>
            <charset val="238"/>
          </rPr>
          <t>Uveďte ve formátu času</t>
        </r>
      </text>
    </comment>
    <comment ref="J32" authorId="0" shapeId="0">
      <text>
        <r>
          <rPr>
            <sz val="12"/>
            <color indexed="81"/>
            <rFont val="Arial"/>
            <family val="2"/>
            <charset val="238"/>
          </rPr>
          <t>Uveďte ve formátu času</t>
        </r>
      </text>
    </comment>
    <comment ref="K32" authorId="0" shapeId="0">
      <text>
        <r>
          <rPr>
            <sz val="12"/>
            <color indexed="81"/>
            <rFont val="Arial"/>
            <family val="2"/>
            <charset val="238"/>
          </rPr>
          <t>Uveďte ve formátu času</t>
        </r>
      </text>
    </comment>
    <comment ref="L32" authorId="0" shapeId="0">
      <text>
        <r>
          <rPr>
            <sz val="12"/>
            <color indexed="81"/>
            <rFont val="Arial"/>
            <family val="2"/>
            <charset val="238"/>
          </rPr>
          <t>Uveďte ve formátu času</t>
        </r>
      </text>
    </comment>
    <comment ref="M32" authorId="0" shapeId="0">
      <text>
        <r>
          <rPr>
            <sz val="12"/>
            <color indexed="81"/>
            <rFont val="Arial"/>
            <family val="2"/>
            <charset val="238"/>
          </rPr>
          <t>Uveďte ve formátu času</t>
        </r>
      </text>
    </comment>
    <comment ref="N32" authorId="0" shapeId="0">
      <text>
        <r>
          <rPr>
            <sz val="12"/>
            <color indexed="81"/>
            <rFont val="Arial"/>
            <family val="2"/>
            <charset val="238"/>
          </rPr>
          <t>Uveďte ve formátu času</t>
        </r>
      </text>
    </comment>
    <comment ref="O32" authorId="0" shapeId="0">
      <text>
        <r>
          <rPr>
            <sz val="12"/>
            <color indexed="81"/>
            <rFont val="Arial"/>
            <family val="2"/>
            <charset val="238"/>
          </rPr>
          <t>Uveďte ve formátu času</t>
        </r>
      </text>
    </comment>
    <comment ref="P32" authorId="0" shapeId="0">
      <text>
        <r>
          <rPr>
            <sz val="12"/>
            <color indexed="81"/>
            <rFont val="Arial"/>
            <family val="2"/>
            <charset val="238"/>
          </rPr>
          <t>Uveďte ve formátu času</t>
        </r>
      </text>
    </comment>
    <comment ref="Q32" authorId="0" shapeId="0">
      <text>
        <r>
          <rPr>
            <sz val="12"/>
            <color indexed="81"/>
            <rFont val="Arial"/>
            <family val="2"/>
            <charset val="238"/>
          </rPr>
          <t>Uveďte ve formátu času</t>
        </r>
      </text>
    </comment>
    <comment ref="R32" authorId="0" shapeId="0">
      <text>
        <r>
          <rPr>
            <sz val="12"/>
            <color indexed="81"/>
            <rFont val="Arial"/>
            <family val="2"/>
            <charset val="238"/>
          </rPr>
          <t>Uveďte ve formátu času</t>
        </r>
      </text>
    </comment>
    <comment ref="S32" authorId="0" shapeId="0">
      <text>
        <r>
          <rPr>
            <sz val="12"/>
            <color indexed="81"/>
            <rFont val="Arial"/>
            <family val="2"/>
            <charset val="238"/>
          </rPr>
          <t>Uveďte ve formátu času</t>
        </r>
      </text>
    </comment>
    <comment ref="T32" authorId="0" shapeId="0">
      <text>
        <r>
          <rPr>
            <sz val="12"/>
            <color indexed="81"/>
            <rFont val="Arial"/>
            <family val="2"/>
            <charset val="238"/>
          </rPr>
          <t>Uveďte ve formátu času</t>
        </r>
      </text>
    </comment>
    <comment ref="U32" authorId="0" shapeId="0">
      <text>
        <r>
          <rPr>
            <sz val="12"/>
            <color indexed="81"/>
            <rFont val="Arial"/>
            <family val="2"/>
            <charset val="238"/>
          </rPr>
          <t>Uveďte ve formátu času</t>
        </r>
      </text>
    </comment>
    <comment ref="V32" authorId="0" shapeId="0">
      <text>
        <r>
          <rPr>
            <sz val="12"/>
            <color indexed="81"/>
            <rFont val="Arial"/>
            <family val="2"/>
            <charset val="238"/>
          </rPr>
          <t>Uveďte ve formátu času</t>
        </r>
      </text>
    </comment>
    <comment ref="W32" authorId="0" shapeId="0">
      <text>
        <r>
          <rPr>
            <sz val="12"/>
            <color indexed="81"/>
            <rFont val="Arial"/>
            <family val="2"/>
            <charset val="238"/>
          </rPr>
          <t>Uveďte ve formátu času</t>
        </r>
      </text>
    </comment>
    <comment ref="X32" authorId="0" shapeId="0">
      <text>
        <r>
          <rPr>
            <sz val="12"/>
            <color indexed="81"/>
            <rFont val="Arial"/>
            <family val="2"/>
            <charset val="238"/>
          </rPr>
          <t>Uveďte ve formátu času</t>
        </r>
      </text>
    </comment>
    <comment ref="Y32" authorId="0" shapeId="0">
      <text>
        <r>
          <rPr>
            <sz val="12"/>
            <color indexed="81"/>
            <rFont val="Arial"/>
            <family val="2"/>
            <charset val="238"/>
          </rPr>
          <t>Uveďte ve formátu času</t>
        </r>
      </text>
    </comment>
    <comment ref="Z32" authorId="0" shapeId="0">
      <text>
        <r>
          <rPr>
            <sz val="12"/>
            <color indexed="81"/>
            <rFont val="Arial"/>
            <family val="2"/>
            <charset val="238"/>
          </rPr>
          <t>Uveďte ve formátu času</t>
        </r>
      </text>
    </comment>
    <comment ref="AA32" authorId="0" shapeId="0">
      <text>
        <r>
          <rPr>
            <sz val="12"/>
            <color indexed="81"/>
            <rFont val="Arial"/>
            <family val="2"/>
            <charset val="238"/>
          </rPr>
          <t>Uveďte ve formátu času</t>
        </r>
      </text>
    </comment>
    <comment ref="AB32" authorId="0" shapeId="0">
      <text>
        <r>
          <rPr>
            <sz val="12"/>
            <color indexed="81"/>
            <rFont val="Arial"/>
            <family val="2"/>
            <charset val="238"/>
          </rPr>
          <t>Uveďte ve formátu času</t>
        </r>
      </text>
    </comment>
    <comment ref="AC32" authorId="0" shapeId="0">
      <text>
        <r>
          <rPr>
            <sz val="12"/>
            <color indexed="81"/>
            <rFont val="Arial"/>
            <family val="2"/>
            <charset val="238"/>
          </rPr>
          <t>Uveďte ve formátu času</t>
        </r>
      </text>
    </comment>
    <comment ref="AD32" authorId="0" shapeId="0">
      <text>
        <r>
          <rPr>
            <sz val="12"/>
            <color indexed="81"/>
            <rFont val="Arial"/>
            <family val="2"/>
            <charset val="238"/>
          </rPr>
          <t>Uveďte ve formátu času</t>
        </r>
      </text>
    </comment>
    <comment ref="AE32" authorId="0" shapeId="0">
      <text>
        <r>
          <rPr>
            <sz val="12"/>
            <color indexed="81"/>
            <rFont val="Arial"/>
            <family val="2"/>
            <charset val="238"/>
          </rPr>
          <t>Uveďte ve formátu času</t>
        </r>
      </text>
    </comment>
    <comment ref="AF32" authorId="0" shapeId="0">
      <text>
        <r>
          <rPr>
            <sz val="12"/>
            <color indexed="81"/>
            <rFont val="Arial"/>
            <family val="2"/>
            <charset val="238"/>
          </rPr>
          <t>Uveďte ve formátu času</t>
        </r>
      </text>
    </comment>
    <comment ref="AG32" authorId="0" shapeId="0">
      <text>
        <r>
          <rPr>
            <sz val="12"/>
            <color indexed="81"/>
            <rFont val="Arial"/>
            <family val="2"/>
            <charset val="238"/>
          </rPr>
          <t>Uveďte ve formátu času</t>
        </r>
      </text>
    </comment>
    <comment ref="AH32" authorId="0" shapeId="0">
      <text>
        <r>
          <rPr>
            <sz val="12"/>
            <color indexed="81"/>
            <rFont val="Arial"/>
            <family val="2"/>
            <charset val="238"/>
          </rPr>
          <t>Uveďte ve formátu času</t>
        </r>
      </text>
    </comment>
    <comment ref="AI33" authorId="0" shapeId="0">
      <text>
        <r>
          <rPr>
            <sz val="12"/>
            <color indexed="81"/>
            <rFont val="Arial"/>
            <family val="2"/>
            <charset val="238"/>
          </rPr>
          <t>Údaje:
Směny ve všední den + směny v sobotu a neděli</t>
        </r>
      </text>
    </comment>
    <comment ref="AI34" authorId="0" shapeId="0">
      <text>
        <r>
          <rPr>
            <sz val="12"/>
            <color indexed="81"/>
            <rFont val="Arial"/>
            <family val="2"/>
            <charset val="238"/>
          </rPr>
          <t>Počet dělených směn</t>
        </r>
      </text>
    </comment>
    <comment ref="AI35" authorId="0" shapeId="0">
      <text>
        <r>
          <rPr>
            <sz val="12"/>
            <color indexed="81"/>
            <rFont val="Arial"/>
            <family val="2"/>
            <charset val="238"/>
          </rPr>
          <t>Údaje:
Práce přesčas ve všední den + práce přesčas v sobotu a neděli</t>
        </r>
      </text>
    </comment>
    <comment ref="AI36" authorId="0" shapeId="0">
      <text>
        <r>
          <rPr>
            <sz val="12"/>
            <color indexed="81"/>
            <rFont val="Arial"/>
            <family val="2"/>
            <charset val="238"/>
          </rPr>
          <t>Odpracováno noční práce</t>
        </r>
      </text>
    </comment>
    <comment ref="C37" authorId="0" shapeId="0">
      <text>
        <r>
          <rPr>
            <sz val="12"/>
            <color indexed="81"/>
            <rFont val="Arial"/>
            <family val="2"/>
            <charset val="238"/>
          </rPr>
          <t>Údaje:
Směna a práce přesčas / 
z toho práce v noci</t>
        </r>
      </text>
    </comment>
    <comment ref="G37" authorId="0" shapeId="0">
      <text>
        <r>
          <rPr>
            <sz val="12"/>
            <color indexed="81"/>
            <rFont val="Arial"/>
            <family val="2"/>
            <charset val="238"/>
          </rPr>
          <t>Údaje:
Směna a práce přesčas + 
práce v noci</t>
        </r>
      </text>
    </comment>
    <comment ref="K37" authorId="0" shapeId="0">
      <text>
        <r>
          <rPr>
            <sz val="12"/>
            <color indexed="81"/>
            <rFont val="Arial"/>
            <family val="2"/>
            <charset val="238"/>
          </rPr>
          <t>Údaje:
Směna a práce přesčas + 
práce v noci</t>
        </r>
      </text>
    </comment>
    <comment ref="O37" authorId="0" shapeId="0">
      <text>
        <r>
          <rPr>
            <sz val="12"/>
            <color indexed="81"/>
            <rFont val="Arial"/>
            <family val="2"/>
            <charset val="238"/>
          </rPr>
          <t>Údaje:
Směna a práce přesčas + 
práce v noci</t>
        </r>
      </text>
    </comment>
    <comment ref="S37" authorId="0" shapeId="0">
      <text>
        <r>
          <rPr>
            <sz val="12"/>
            <color indexed="81"/>
            <rFont val="Arial"/>
            <family val="2"/>
            <charset val="238"/>
          </rPr>
          <t>Údaje:
Směna a práce přesčas + 
práce v noci</t>
        </r>
      </text>
    </comment>
    <comment ref="W37" authorId="0" shapeId="0">
      <text>
        <r>
          <rPr>
            <sz val="12"/>
            <color indexed="81"/>
            <rFont val="Arial"/>
            <family val="2"/>
            <charset val="238"/>
          </rPr>
          <t>Údaje:
Směna a práce přesčas + 
práce v noci</t>
        </r>
      </text>
    </comment>
    <comment ref="AA37" authorId="0" shapeId="0">
      <text>
        <r>
          <rPr>
            <sz val="12"/>
            <color indexed="81"/>
            <rFont val="Arial"/>
            <family val="2"/>
            <charset val="238"/>
          </rPr>
          <t>Údaje:
Směna a práce přesčas + 
práce v noci</t>
        </r>
      </text>
    </comment>
    <comment ref="AE37" authorId="0" shapeId="0">
      <text>
        <r>
          <rPr>
            <sz val="12"/>
            <color indexed="81"/>
            <rFont val="Arial"/>
            <family val="2"/>
            <charset val="238"/>
          </rPr>
          <t>Údaje:
Směna a práce přesčas + 
práce v noci</t>
        </r>
      </text>
    </comment>
    <comment ref="AI38" authorId="0" shapeId="0">
      <text>
        <r>
          <rPr>
            <sz val="12"/>
            <color indexed="81"/>
            <rFont val="Arial"/>
            <family val="2"/>
            <charset val="238"/>
          </rPr>
          <t>Doba pracovní pohotovosti</t>
        </r>
      </text>
    </comment>
    <comment ref="AI39" authorId="0" shapeId="0">
      <text>
        <r>
          <rPr>
            <sz val="12"/>
            <color indexed="81"/>
            <rFont val="Arial"/>
            <family val="2"/>
            <charset val="238"/>
          </rPr>
          <t>Přímá pedagogická činnost celkem</t>
        </r>
      </text>
    </comment>
    <comment ref="C44" authorId="0" shapeId="0">
      <text>
        <r>
          <rPr>
            <sz val="12"/>
            <color indexed="81"/>
            <rFont val="Arial"/>
            <family val="2"/>
            <charset val="238"/>
          </rPr>
          <t>Uveďte ve formátu času</t>
        </r>
      </text>
    </comment>
    <comment ref="D44" authorId="0" shapeId="0">
      <text>
        <r>
          <rPr>
            <sz val="12"/>
            <color indexed="81"/>
            <rFont val="Arial"/>
            <family val="2"/>
            <charset val="238"/>
          </rPr>
          <t>Uveďte ve formátu času</t>
        </r>
      </text>
    </comment>
    <comment ref="E44" authorId="0" shapeId="0">
      <text>
        <r>
          <rPr>
            <sz val="12"/>
            <color indexed="81"/>
            <rFont val="Arial"/>
            <family val="2"/>
            <charset val="238"/>
          </rPr>
          <t>Uveďte ve formátu času</t>
        </r>
      </text>
    </comment>
    <comment ref="F44" authorId="0" shapeId="0">
      <text>
        <r>
          <rPr>
            <sz val="12"/>
            <color indexed="81"/>
            <rFont val="Arial"/>
            <family val="2"/>
            <charset val="238"/>
          </rPr>
          <t>Uveďte ve formátu času</t>
        </r>
      </text>
    </comment>
    <comment ref="G44" authorId="0" shapeId="0">
      <text>
        <r>
          <rPr>
            <sz val="12"/>
            <color indexed="81"/>
            <rFont val="Arial"/>
            <family val="2"/>
            <charset val="238"/>
          </rPr>
          <t>Uveďte ve formátu času</t>
        </r>
      </text>
    </comment>
    <comment ref="H44" authorId="0" shapeId="0">
      <text>
        <r>
          <rPr>
            <sz val="12"/>
            <color indexed="81"/>
            <rFont val="Arial"/>
            <family val="2"/>
            <charset val="238"/>
          </rPr>
          <t>Uveďte ve formátu času</t>
        </r>
      </text>
    </comment>
    <comment ref="I44" authorId="0" shapeId="0">
      <text>
        <r>
          <rPr>
            <sz val="12"/>
            <color indexed="81"/>
            <rFont val="Arial"/>
            <family val="2"/>
            <charset val="238"/>
          </rPr>
          <t>Uveďte ve formátu času</t>
        </r>
      </text>
    </comment>
    <comment ref="J44" authorId="0" shapeId="0">
      <text>
        <r>
          <rPr>
            <sz val="12"/>
            <color indexed="81"/>
            <rFont val="Arial"/>
            <family val="2"/>
            <charset val="238"/>
          </rPr>
          <t>Uveďte ve formátu času</t>
        </r>
      </text>
    </comment>
    <comment ref="K44" authorId="0" shapeId="0">
      <text>
        <r>
          <rPr>
            <sz val="12"/>
            <color indexed="81"/>
            <rFont val="Arial"/>
            <family val="2"/>
            <charset val="238"/>
          </rPr>
          <t>Uveďte ve formátu času</t>
        </r>
      </text>
    </comment>
    <comment ref="L44" authorId="0" shapeId="0">
      <text>
        <r>
          <rPr>
            <sz val="12"/>
            <color indexed="81"/>
            <rFont val="Arial"/>
            <family val="2"/>
            <charset val="238"/>
          </rPr>
          <t>Uveďte ve formátu času</t>
        </r>
      </text>
    </comment>
    <comment ref="M44" authorId="0" shapeId="0">
      <text>
        <r>
          <rPr>
            <sz val="12"/>
            <color indexed="81"/>
            <rFont val="Arial"/>
            <family val="2"/>
            <charset val="238"/>
          </rPr>
          <t>Uveďte ve formátu času</t>
        </r>
      </text>
    </comment>
    <comment ref="N44" authorId="0" shapeId="0">
      <text>
        <r>
          <rPr>
            <sz val="12"/>
            <color indexed="81"/>
            <rFont val="Arial"/>
            <family val="2"/>
            <charset val="238"/>
          </rPr>
          <t>Uveďte ve formátu času</t>
        </r>
      </text>
    </comment>
    <comment ref="O44" authorId="0" shapeId="0">
      <text>
        <r>
          <rPr>
            <sz val="12"/>
            <color indexed="81"/>
            <rFont val="Arial"/>
            <family val="2"/>
            <charset val="238"/>
          </rPr>
          <t>Uveďte ve formátu času</t>
        </r>
      </text>
    </comment>
    <comment ref="P44" authorId="0" shapeId="0">
      <text>
        <r>
          <rPr>
            <sz val="12"/>
            <color indexed="81"/>
            <rFont val="Arial"/>
            <family val="2"/>
            <charset val="238"/>
          </rPr>
          <t>Uveďte ve formátu času</t>
        </r>
      </text>
    </comment>
    <comment ref="Q44" authorId="0" shapeId="0">
      <text>
        <r>
          <rPr>
            <sz val="12"/>
            <color indexed="81"/>
            <rFont val="Arial"/>
            <family val="2"/>
            <charset val="238"/>
          </rPr>
          <t>Uveďte ve formátu času</t>
        </r>
      </text>
    </comment>
    <comment ref="R44" authorId="0" shapeId="0">
      <text>
        <r>
          <rPr>
            <sz val="12"/>
            <color indexed="81"/>
            <rFont val="Arial"/>
            <family val="2"/>
            <charset val="238"/>
          </rPr>
          <t>Uveďte ve formátu času</t>
        </r>
      </text>
    </comment>
    <comment ref="S44" authorId="0" shapeId="0">
      <text>
        <r>
          <rPr>
            <sz val="12"/>
            <color indexed="81"/>
            <rFont val="Arial"/>
            <family val="2"/>
            <charset val="238"/>
          </rPr>
          <t>Uveďte ve formátu času</t>
        </r>
      </text>
    </comment>
    <comment ref="T44" authorId="0" shapeId="0">
      <text>
        <r>
          <rPr>
            <sz val="12"/>
            <color indexed="81"/>
            <rFont val="Arial"/>
            <family val="2"/>
            <charset val="238"/>
          </rPr>
          <t>Uveďte ve formátu času</t>
        </r>
      </text>
    </comment>
    <comment ref="U44" authorId="0" shapeId="0">
      <text>
        <r>
          <rPr>
            <sz val="12"/>
            <color indexed="81"/>
            <rFont val="Arial"/>
            <family val="2"/>
            <charset val="238"/>
          </rPr>
          <t>Uveďte ve formátu času</t>
        </r>
      </text>
    </comment>
    <comment ref="V44" authorId="0" shapeId="0">
      <text>
        <r>
          <rPr>
            <sz val="12"/>
            <color indexed="81"/>
            <rFont val="Arial"/>
            <family val="2"/>
            <charset val="238"/>
          </rPr>
          <t>Uveďte ve formátu času</t>
        </r>
      </text>
    </comment>
    <comment ref="W44" authorId="0" shapeId="0">
      <text>
        <r>
          <rPr>
            <sz val="12"/>
            <color indexed="81"/>
            <rFont val="Arial"/>
            <family val="2"/>
            <charset val="238"/>
          </rPr>
          <t>Uveďte ve formátu času</t>
        </r>
      </text>
    </comment>
    <comment ref="X44" authorId="0" shapeId="0">
      <text>
        <r>
          <rPr>
            <sz val="12"/>
            <color indexed="81"/>
            <rFont val="Arial"/>
            <family val="2"/>
            <charset val="238"/>
          </rPr>
          <t>Uveďte ve formátu času</t>
        </r>
      </text>
    </comment>
    <comment ref="Y44" authorId="0" shapeId="0">
      <text>
        <r>
          <rPr>
            <sz val="12"/>
            <color indexed="81"/>
            <rFont val="Arial"/>
            <family val="2"/>
            <charset val="238"/>
          </rPr>
          <t>Uveďte ve formátu času</t>
        </r>
      </text>
    </comment>
    <comment ref="Z44" authorId="0" shapeId="0">
      <text>
        <r>
          <rPr>
            <sz val="12"/>
            <color indexed="81"/>
            <rFont val="Arial"/>
            <family val="2"/>
            <charset val="238"/>
          </rPr>
          <t>Uveďte ve formátu času</t>
        </r>
      </text>
    </comment>
    <comment ref="AA44" authorId="0" shapeId="0">
      <text>
        <r>
          <rPr>
            <sz val="12"/>
            <color indexed="81"/>
            <rFont val="Arial"/>
            <family val="2"/>
            <charset val="238"/>
          </rPr>
          <t>Uveďte ve formátu času</t>
        </r>
      </text>
    </comment>
    <comment ref="AB44" authorId="0" shapeId="0">
      <text>
        <r>
          <rPr>
            <sz val="12"/>
            <color indexed="81"/>
            <rFont val="Arial"/>
            <family val="2"/>
            <charset val="238"/>
          </rPr>
          <t>Uveďte ve formátu času</t>
        </r>
      </text>
    </comment>
    <comment ref="AC44" authorId="0" shapeId="0">
      <text>
        <r>
          <rPr>
            <sz val="12"/>
            <color indexed="81"/>
            <rFont val="Arial"/>
            <family val="2"/>
            <charset val="238"/>
          </rPr>
          <t>Uveďte ve formátu času</t>
        </r>
      </text>
    </comment>
    <comment ref="AD44" authorId="0" shapeId="0">
      <text>
        <r>
          <rPr>
            <sz val="12"/>
            <color indexed="81"/>
            <rFont val="Arial"/>
            <family val="2"/>
            <charset val="238"/>
          </rPr>
          <t>Uveďte ve formátu času</t>
        </r>
      </text>
    </comment>
    <comment ref="AE44" authorId="0" shapeId="0">
      <text>
        <r>
          <rPr>
            <sz val="12"/>
            <color indexed="81"/>
            <rFont val="Arial"/>
            <family val="2"/>
            <charset val="238"/>
          </rPr>
          <t>Uveďte ve formátu času</t>
        </r>
      </text>
    </comment>
    <comment ref="AF44" authorId="0" shapeId="0">
      <text>
        <r>
          <rPr>
            <sz val="12"/>
            <color indexed="81"/>
            <rFont val="Arial"/>
            <family val="2"/>
            <charset val="238"/>
          </rPr>
          <t>Uveďte ve formátu času</t>
        </r>
      </text>
    </comment>
    <comment ref="AG44" authorId="0" shapeId="0">
      <text>
        <r>
          <rPr>
            <sz val="12"/>
            <color indexed="81"/>
            <rFont val="Arial"/>
            <family val="2"/>
            <charset val="238"/>
          </rPr>
          <t>Uveďte ve formátu času</t>
        </r>
      </text>
    </comment>
    <comment ref="AH44" authorId="0" shapeId="0">
      <text>
        <r>
          <rPr>
            <sz val="12"/>
            <color indexed="81"/>
            <rFont val="Arial"/>
            <family val="2"/>
            <charset val="238"/>
          </rPr>
          <t>Uveďte ve formátu času</t>
        </r>
      </text>
    </comment>
    <comment ref="AI45" authorId="0" shapeId="0">
      <text>
        <r>
          <rPr>
            <sz val="12"/>
            <color indexed="81"/>
            <rFont val="Arial"/>
            <family val="2"/>
            <charset val="238"/>
          </rPr>
          <t>Údaje:
Směny ve všední den + směny v sobotu a neděli</t>
        </r>
      </text>
    </comment>
    <comment ref="AI46" authorId="0" shapeId="0">
      <text>
        <r>
          <rPr>
            <sz val="12"/>
            <color indexed="81"/>
            <rFont val="Arial"/>
            <family val="2"/>
            <charset val="238"/>
          </rPr>
          <t>Počet dělených směn</t>
        </r>
      </text>
    </comment>
    <comment ref="AI47" authorId="0" shapeId="0">
      <text>
        <r>
          <rPr>
            <sz val="12"/>
            <color indexed="81"/>
            <rFont val="Arial"/>
            <family val="2"/>
            <charset val="238"/>
          </rPr>
          <t>Údaje:
Práce přesčas ve všední den + práce přesčas v sobotu a neděli</t>
        </r>
      </text>
    </comment>
    <comment ref="AI48" authorId="0" shapeId="0">
      <text>
        <r>
          <rPr>
            <sz val="12"/>
            <color indexed="81"/>
            <rFont val="Arial"/>
            <family val="2"/>
            <charset val="238"/>
          </rPr>
          <t>Odpracováno noční práce</t>
        </r>
      </text>
    </comment>
    <comment ref="C49" authorId="0" shapeId="0">
      <text>
        <r>
          <rPr>
            <sz val="12"/>
            <color indexed="81"/>
            <rFont val="Arial"/>
            <family val="2"/>
            <charset val="238"/>
          </rPr>
          <t>Údaje:
Směna a práce přesčas / 
z toho práce v noci</t>
        </r>
      </text>
    </comment>
    <comment ref="G49" authorId="0" shapeId="0">
      <text>
        <r>
          <rPr>
            <sz val="12"/>
            <color indexed="81"/>
            <rFont val="Arial"/>
            <family val="2"/>
            <charset val="238"/>
          </rPr>
          <t>Údaje:
Směna a práce přesčas + 
práce v noci</t>
        </r>
      </text>
    </comment>
    <comment ref="K49" authorId="0" shapeId="0">
      <text>
        <r>
          <rPr>
            <sz val="12"/>
            <color indexed="81"/>
            <rFont val="Arial"/>
            <family val="2"/>
            <charset val="238"/>
          </rPr>
          <t>Údaje:
Směna a práce přesčas + 
práce v noci</t>
        </r>
      </text>
    </comment>
    <comment ref="O49" authorId="0" shapeId="0">
      <text>
        <r>
          <rPr>
            <sz val="12"/>
            <color indexed="81"/>
            <rFont val="Arial"/>
            <family val="2"/>
            <charset val="238"/>
          </rPr>
          <t>Údaje:
Směna a práce přesčas + 
práce v noci</t>
        </r>
      </text>
    </comment>
    <comment ref="S49" authorId="0" shapeId="0">
      <text>
        <r>
          <rPr>
            <sz val="12"/>
            <color indexed="81"/>
            <rFont val="Arial"/>
            <family val="2"/>
            <charset val="238"/>
          </rPr>
          <t>Údaje:
Směna a práce přesčas + 
práce v noci</t>
        </r>
      </text>
    </comment>
    <comment ref="W49" authorId="0" shapeId="0">
      <text>
        <r>
          <rPr>
            <sz val="12"/>
            <color indexed="81"/>
            <rFont val="Arial"/>
            <family val="2"/>
            <charset val="238"/>
          </rPr>
          <t>Údaje:
Směna a práce přesčas + 
práce v noci</t>
        </r>
      </text>
    </comment>
    <comment ref="AA49" authorId="0" shapeId="0">
      <text>
        <r>
          <rPr>
            <sz val="12"/>
            <color indexed="81"/>
            <rFont val="Arial"/>
            <family val="2"/>
            <charset val="238"/>
          </rPr>
          <t>Údaje:
Směna a práce přesčas + 
práce v noci</t>
        </r>
      </text>
    </comment>
    <comment ref="AE49" authorId="0" shapeId="0">
      <text>
        <r>
          <rPr>
            <sz val="12"/>
            <color indexed="81"/>
            <rFont val="Arial"/>
            <family val="2"/>
            <charset val="238"/>
          </rPr>
          <t>Údaje:
Směna a práce přesčas + 
práce v noci</t>
        </r>
      </text>
    </comment>
    <comment ref="AI50" authorId="0" shapeId="0">
      <text>
        <r>
          <rPr>
            <sz val="12"/>
            <color indexed="81"/>
            <rFont val="Arial"/>
            <family val="2"/>
            <charset val="238"/>
          </rPr>
          <t>Doba pracovní pohotovosti</t>
        </r>
      </text>
    </comment>
    <comment ref="AI51" authorId="0" shapeId="0">
      <text>
        <r>
          <rPr>
            <sz val="12"/>
            <color indexed="81"/>
            <rFont val="Arial"/>
            <family val="2"/>
            <charset val="238"/>
          </rPr>
          <t>Přímá pedagogická činnost celkem</t>
        </r>
      </text>
    </comment>
  </commentList>
</comments>
</file>

<file path=xl/sharedStrings.xml><?xml version="1.0" encoding="utf-8"?>
<sst xmlns="http://schemas.openxmlformats.org/spreadsheetml/2006/main" count="192" uniqueCount="30">
  <si>
    <t>Datum</t>
  </si>
  <si>
    <t>Den</t>
  </si>
  <si>
    <t>Svátky</t>
  </si>
  <si>
    <t>Svátek</t>
  </si>
  <si>
    <t>Celkem</t>
  </si>
  <si>
    <t>Datum zahájení kurzu:</t>
  </si>
  <si>
    <t>Datum ukončení kurzu:</t>
  </si>
  <si>
    <t>Název a místo konání kurzu:</t>
  </si>
  <si>
    <t xml:space="preserve">Výkaz sestavil: </t>
  </si>
  <si>
    <t>Podpis:</t>
  </si>
  <si>
    <t xml:space="preserve">Datum: </t>
  </si>
  <si>
    <t>Pracovní doba celkem</t>
  </si>
  <si>
    <t>Dělená směna</t>
  </si>
  <si>
    <t>Pracovní pohotovost celkem</t>
  </si>
  <si>
    <t>Přímá ped. činnost celkem</t>
  </si>
  <si>
    <t>Směna</t>
  </si>
  <si>
    <t>od</t>
  </si>
  <si>
    <t>do</t>
  </si>
  <si>
    <t>Pracovní pohotovost</t>
  </si>
  <si>
    <t>Práce celkem / v noci</t>
  </si>
  <si>
    <t>Směny ve všední den</t>
  </si>
  <si>
    <t>Směny v So a Ne</t>
  </si>
  <si>
    <t>Přesčas ve všední den</t>
  </si>
  <si>
    <t>Přesčas v So a Ne</t>
  </si>
  <si>
    <t>Zam.</t>
  </si>
  <si>
    <t>Přímá ped. činnost (hod.)</t>
  </si>
  <si>
    <t>Práce přesčas</t>
  </si>
  <si>
    <t>Práce v noci</t>
  </si>
  <si>
    <t>Obchodní akademie Vinohradská</t>
  </si>
  <si>
    <t>So, 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</si>
</sst>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
    <numFmt numFmtId="165" formatCode="ddd"/>
    <numFmt numFmtId="166" formatCode="[h]:mm"/>
    <numFmt numFmtId="167" formatCode="#,##0.0\ _K_č"/>
  </numFmts>
  <fonts count="17" x14ac:knownFonts="1">
    <font>
      <sz val="10"/>
      <name val="Arial"/>
      <charset val="238"/>
    </font>
    <font>
      <sz val="8"/>
      <name val="Arial"/>
      <family val="2"/>
      <charset val="238"/>
    </font>
    <font>
      <b/>
      <sz val="12"/>
      <name val="Arial"/>
      <family val="2"/>
      <charset val="238"/>
    </font>
    <font>
      <sz val="10"/>
      <name val="Arial"/>
      <family val="2"/>
      <charset val="238"/>
    </font>
    <font>
      <b/>
      <sz val="10"/>
      <name val="Arial"/>
      <family val="2"/>
      <charset val="238"/>
    </font>
    <font>
      <i/>
      <sz val="10"/>
      <name val="Arial"/>
      <family val="2"/>
      <charset val="238"/>
    </font>
    <font>
      <b/>
      <sz val="16"/>
      <name val="Monotype Corsiva"/>
      <family val="4"/>
      <charset val="238"/>
    </font>
    <font>
      <sz val="7"/>
      <name val="Arial"/>
      <family val="2"/>
      <charset val="238"/>
    </font>
    <font>
      <b/>
      <sz val="10"/>
      <name val="Arial"/>
      <family val="2"/>
      <charset val="238"/>
    </font>
    <font>
      <b/>
      <sz val="7"/>
      <name val="Arial"/>
      <family val="2"/>
      <charset val="238"/>
    </font>
    <font>
      <sz val="7"/>
      <name val="Arial"/>
      <family val="2"/>
      <charset val="238"/>
    </font>
    <font>
      <sz val="6"/>
      <name val="Monotype Corsiva"/>
      <family val="4"/>
      <charset val="238"/>
    </font>
    <font>
      <i/>
      <sz val="7.5"/>
      <name val="Arial"/>
      <family val="2"/>
      <charset val="238"/>
    </font>
    <font>
      <b/>
      <i/>
      <sz val="10"/>
      <name val="Arial"/>
      <family val="2"/>
      <charset val="238"/>
    </font>
    <font>
      <i/>
      <sz val="6"/>
      <name val="Arial"/>
      <family val="2"/>
      <charset val="238"/>
    </font>
    <font>
      <sz val="12"/>
      <color indexed="81"/>
      <name val="Arial"/>
      <family val="2"/>
      <charset val="238"/>
    </font>
    <font>
      <i/>
      <sz val="8"/>
      <name val="Arial"/>
      <family val="2"/>
      <charset val="238"/>
    </font>
  </fonts>
  <fills count="4">
    <fill>
      <patternFill patternType="none"/>
    </fill>
    <fill>
      <patternFill patternType="gray125"/>
    </fill>
    <fill>
      <patternFill patternType="solid">
        <fgColor rgb="FF92D050"/>
        <bgColor indexed="64"/>
      </patternFill>
    </fill>
    <fill>
      <patternFill patternType="solid">
        <fgColor theme="5" tint="0.39994506668294322"/>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thin">
        <color indexed="64"/>
      </bottom>
      <diagonal/>
    </border>
    <border>
      <left style="hair">
        <color indexed="64"/>
      </left>
      <right style="medium">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style="thick">
        <color indexed="64"/>
      </bottom>
      <diagonal/>
    </border>
    <border>
      <left/>
      <right style="medium">
        <color indexed="64"/>
      </right>
      <top/>
      <bottom style="thick">
        <color indexed="64"/>
      </bottom>
      <diagonal/>
    </border>
    <border>
      <left/>
      <right/>
      <top/>
      <bottom style="thick">
        <color indexed="64"/>
      </bottom>
      <diagonal/>
    </border>
    <border>
      <left style="thick">
        <color indexed="64"/>
      </left>
      <right/>
      <top style="hair">
        <color indexed="64"/>
      </top>
      <bottom/>
      <diagonal/>
    </border>
    <border>
      <left/>
      <right style="medium">
        <color indexed="64"/>
      </right>
      <top style="hair">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style="hair">
        <color indexed="64"/>
      </bottom>
      <diagonal/>
    </border>
    <border>
      <left/>
      <right style="medium">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ck">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hair">
        <color indexed="64"/>
      </right>
      <top style="thick">
        <color indexed="64"/>
      </top>
      <bottom style="hair">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thick">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hair">
        <color indexed="64"/>
      </bottom>
      <diagonal/>
    </border>
    <border>
      <left style="medium">
        <color indexed="64"/>
      </left>
      <right style="thick">
        <color indexed="64"/>
      </right>
      <top/>
      <bottom style="thick">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ck">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style="thick">
        <color indexed="64"/>
      </top>
      <bottom style="hair">
        <color indexed="64"/>
      </bottom>
      <diagonal/>
    </border>
    <border>
      <left style="thick">
        <color indexed="64"/>
      </left>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medium">
        <color indexed="64"/>
      </left>
      <right style="thick">
        <color indexed="64"/>
      </right>
      <top style="thin">
        <color indexed="64"/>
      </top>
      <bottom style="thick">
        <color indexed="64"/>
      </bottom>
      <diagonal/>
    </border>
  </borders>
  <cellStyleXfs count="2">
    <xf numFmtId="0" fontId="0" fillId="0" borderId="0"/>
    <xf numFmtId="0" fontId="3" fillId="0" borderId="0"/>
  </cellStyleXfs>
  <cellXfs count="179">
    <xf numFmtId="0" fontId="0" fillId="0" borderId="0" xfId="0"/>
    <xf numFmtId="0" fontId="5" fillId="0" borderId="1" xfId="0" applyFont="1" applyBorder="1" applyAlignment="1" applyProtection="1">
      <alignment vertical="center" wrapText="1"/>
    </xf>
    <xf numFmtId="0" fontId="0" fillId="0" borderId="0" xfId="0" applyAlignment="1">
      <alignment vertical="center"/>
    </xf>
    <xf numFmtId="0" fontId="0" fillId="0" borderId="0" xfId="0" applyProtection="1"/>
    <xf numFmtId="0" fontId="6" fillId="0" borderId="0" xfId="0" applyFont="1" applyAlignment="1">
      <alignment horizontal="center"/>
    </xf>
    <xf numFmtId="0" fontId="2" fillId="0" borderId="0" xfId="0" applyFont="1" applyAlignment="1">
      <alignment horizontal="center"/>
    </xf>
    <xf numFmtId="0" fontId="3" fillId="0" borderId="0" xfId="0" applyFont="1"/>
    <xf numFmtId="0" fontId="8" fillId="0" borderId="0" xfId="0" applyFont="1"/>
    <xf numFmtId="0" fontId="4" fillId="0" borderId="0" xfId="0" applyFont="1" applyAlignment="1" applyProtection="1">
      <alignment horizontal="left"/>
      <protection locked="0"/>
    </xf>
    <xf numFmtId="0" fontId="4" fillId="0" borderId="0" xfId="0" applyFont="1" applyBorder="1" applyAlignment="1" applyProtection="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7" fillId="0" borderId="0" xfId="0" applyFont="1" applyBorder="1" applyAlignment="1" applyProtection="1">
      <alignment vertical="center" wrapText="1"/>
    </xf>
    <xf numFmtId="0" fontId="8" fillId="0" borderId="0" xfId="0" applyFont="1" applyBorder="1" applyAlignment="1" applyProtection="1">
      <alignment vertical="center"/>
    </xf>
    <xf numFmtId="0" fontId="6" fillId="0" borderId="0" xfId="0" applyFont="1"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left"/>
    </xf>
    <xf numFmtId="0" fontId="8" fillId="0" borderId="0" xfId="0" applyFont="1" applyProtection="1"/>
    <xf numFmtId="0" fontId="8" fillId="0" borderId="0" xfId="0" applyFont="1" applyAlignment="1">
      <alignment horizontal="center"/>
    </xf>
    <xf numFmtId="0" fontId="8" fillId="0" borderId="0" xfId="0" applyFont="1" applyBorder="1" applyAlignment="1">
      <alignment horizontal="center" vertical="center"/>
    </xf>
    <xf numFmtId="166" fontId="0" fillId="0" borderId="1" xfId="0" applyNumberFormat="1" applyBorder="1" applyAlignment="1" applyProtection="1">
      <alignment horizontal="center" vertical="center" shrinkToFit="1"/>
      <protection locked="0"/>
    </xf>
    <xf numFmtId="0" fontId="8" fillId="0" borderId="0" xfId="0" applyFont="1" applyBorder="1" applyProtection="1"/>
    <xf numFmtId="14" fontId="0" fillId="0" borderId="0" xfId="0" applyNumberFormat="1" applyAlignment="1" applyProtection="1">
      <alignment horizontal="left"/>
    </xf>
    <xf numFmtId="166" fontId="0" fillId="0" borderId="2" xfId="0" applyNumberFormat="1" applyBorder="1" applyAlignment="1" applyProtection="1">
      <alignment horizontal="center" vertical="center" shrinkToFit="1"/>
      <protection locked="0"/>
    </xf>
    <xf numFmtId="16" fontId="7" fillId="0" borderId="4" xfId="0" applyNumberFormat="1" applyFont="1" applyBorder="1" applyAlignment="1" applyProtection="1">
      <alignment vertical="center" textRotation="90"/>
    </xf>
    <xf numFmtId="16" fontId="3" fillId="0" borderId="5" xfId="0" applyNumberFormat="1" applyFont="1" applyBorder="1" applyAlignment="1" applyProtection="1">
      <alignment vertical="center" wrapText="1"/>
      <protection locked="0"/>
    </xf>
    <xf numFmtId="165" fontId="0" fillId="0" borderId="6" xfId="0" applyNumberFormat="1" applyBorder="1" applyAlignment="1" applyProtection="1">
      <alignment horizontal="center" vertical="center"/>
    </xf>
    <xf numFmtId="166" fontId="0" fillId="0" borderId="7" xfId="0" applyNumberFormat="1" applyBorder="1" applyAlignment="1" applyProtection="1">
      <alignment horizontal="center" vertical="center" shrinkToFit="1"/>
      <protection locked="0"/>
    </xf>
    <xf numFmtId="164" fontId="14" fillId="0" borderId="1" xfId="0" applyNumberFormat="1" applyFont="1" applyBorder="1" applyProtection="1"/>
    <xf numFmtId="165" fontId="0" fillId="0" borderId="38" xfId="0" applyNumberFormat="1" applyBorder="1" applyAlignment="1" applyProtection="1">
      <alignment horizontal="center" vertical="center"/>
    </xf>
    <xf numFmtId="165" fontId="0" fillId="0" borderId="5" xfId="0" applyNumberFormat="1" applyBorder="1" applyAlignment="1" applyProtection="1">
      <alignment horizontal="center" vertical="center"/>
    </xf>
    <xf numFmtId="166" fontId="0" fillId="0" borderId="39" xfId="0" applyNumberFormat="1" applyBorder="1" applyAlignment="1" applyProtection="1">
      <alignment horizontal="center" vertical="center" shrinkToFit="1"/>
      <protection locked="0"/>
    </xf>
    <xf numFmtId="166" fontId="0" fillId="0" borderId="28" xfId="0" applyNumberFormat="1" applyBorder="1" applyAlignment="1" applyProtection="1">
      <alignment horizontal="center" vertical="center" shrinkToFit="1"/>
      <protection locked="0"/>
    </xf>
    <xf numFmtId="166" fontId="0" fillId="0" borderId="40" xfId="0" applyNumberFormat="1" applyBorder="1" applyAlignment="1" applyProtection="1">
      <alignment horizontal="center" vertical="center" shrinkToFit="1"/>
      <protection locked="0"/>
    </xf>
    <xf numFmtId="166" fontId="0" fillId="0" borderId="22" xfId="0" applyNumberFormat="1" applyBorder="1" applyAlignment="1" applyProtection="1">
      <alignment horizontal="center" vertical="center" shrinkToFit="1"/>
      <protection locked="0"/>
    </xf>
    <xf numFmtId="166" fontId="0" fillId="0" borderId="44" xfId="0" applyNumberFormat="1" applyBorder="1" applyAlignment="1" applyProtection="1">
      <alignment horizontal="center" vertical="center" shrinkToFit="1"/>
      <protection locked="0"/>
    </xf>
    <xf numFmtId="166" fontId="0" fillId="0" borderId="26" xfId="0" applyNumberFormat="1" applyBorder="1" applyAlignment="1" applyProtection="1">
      <alignment horizontal="center" vertical="center" shrinkToFit="1"/>
      <protection locked="0"/>
    </xf>
    <xf numFmtId="0" fontId="10" fillId="0" borderId="0" xfId="0" applyFont="1" applyBorder="1" applyAlignment="1" applyProtection="1">
      <alignment horizontal="left" vertical="center"/>
    </xf>
    <xf numFmtId="0" fontId="10" fillId="0" borderId="0" xfId="0" applyNumberFormat="1" applyFont="1" applyBorder="1" applyAlignment="1" applyProtection="1">
      <alignment horizontal="center"/>
    </xf>
    <xf numFmtId="0" fontId="9" fillId="0" borderId="0" xfId="0" applyFont="1" applyBorder="1" applyAlignment="1" applyProtection="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vertical="center"/>
    </xf>
    <xf numFmtId="0" fontId="8" fillId="0" borderId="0" xfId="0" applyFont="1" applyFill="1" applyBorder="1" applyAlignment="1">
      <alignment vertical="center"/>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Border="1"/>
    <xf numFmtId="0" fontId="4" fillId="0" borderId="49"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8" fillId="0" borderId="50" xfId="0" applyNumberFormat="1"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1" xfId="0" applyNumberFormat="1"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55" xfId="0" applyFont="1" applyBorder="1" applyAlignment="1" applyProtection="1">
      <alignment horizontal="center" vertical="center"/>
    </xf>
    <xf numFmtId="1" fontId="13" fillId="3" borderId="40" xfId="0" applyNumberFormat="1" applyFont="1" applyFill="1" applyBorder="1" applyAlignment="1" applyProtection="1">
      <alignment horizontal="center" vertical="center"/>
    </xf>
    <xf numFmtId="1" fontId="16" fillId="3" borderId="1" xfId="0" applyNumberFormat="1" applyFont="1" applyFill="1" applyBorder="1" applyAlignment="1" applyProtection="1">
      <alignment horizontal="center" vertical="center"/>
    </xf>
    <xf numFmtId="1" fontId="16" fillId="3" borderId="22" xfId="0" applyNumberFormat="1" applyFont="1" applyFill="1" applyBorder="1" applyAlignment="1" applyProtection="1">
      <alignment horizontal="center" vertical="center"/>
    </xf>
    <xf numFmtId="1" fontId="13" fillId="3" borderId="56" xfId="0" applyNumberFormat="1" applyFont="1" applyFill="1" applyBorder="1" applyAlignment="1" applyProtection="1">
      <alignment horizontal="center" vertical="center"/>
    </xf>
    <xf numFmtId="1" fontId="16" fillId="3" borderId="57" xfId="0" applyNumberFormat="1" applyFont="1" applyFill="1" applyBorder="1" applyAlignment="1" applyProtection="1">
      <alignment horizontal="center" vertical="center"/>
    </xf>
    <xf numFmtId="1" fontId="16" fillId="3" borderId="30" xfId="0" applyNumberFormat="1" applyFont="1" applyFill="1" applyBorder="1" applyAlignment="1" applyProtection="1">
      <alignment horizontal="center" vertical="center"/>
    </xf>
    <xf numFmtId="0" fontId="9" fillId="0" borderId="50" xfId="0" applyFont="1" applyBorder="1" applyAlignment="1" applyProtection="1">
      <alignment horizontal="center" vertical="center"/>
    </xf>
    <xf numFmtId="0" fontId="13" fillId="2" borderId="60" xfId="0" applyNumberFormat="1" applyFont="1" applyFill="1" applyBorder="1" applyAlignment="1" applyProtection="1">
      <alignment horizontal="center" vertical="center"/>
    </xf>
    <xf numFmtId="1" fontId="16" fillId="2" borderId="3" xfId="0" applyNumberFormat="1" applyFont="1" applyFill="1" applyBorder="1" applyAlignment="1" applyProtection="1">
      <alignment horizontal="center" vertical="center"/>
    </xf>
    <xf numFmtId="1" fontId="16" fillId="2" borderId="24" xfId="0" applyNumberFormat="1" applyFont="1" applyFill="1" applyBorder="1" applyAlignment="1" applyProtection="1">
      <alignment horizontal="center" vertical="center"/>
    </xf>
    <xf numFmtId="0" fontId="8" fillId="2" borderId="54" xfId="0" applyFont="1" applyFill="1" applyBorder="1" applyAlignment="1">
      <alignment horizontal="center" vertical="center" shrinkToFit="1"/>
    </xf>
    <xf numFmtId="0" fontId="13" fillId="2" borderId="36" xfId="0" applyNumberFormat="1" applyFont="1" applyFill="1" applyBorder="1" applyAlignment="1" applyProtection="1">
      <alignment horizontal="center" vertical="center"/>
    </xf>
    <xf numFmtId="1" fontId="16" fillId="2" borderId="37" xfId="0" applyNumberFormat="1" applyFont="1" applyFill="1" applyBorder="1" applyAlignment="1" applyProtection="1">
      <alignment horizontal="center" vertical="center"/>
    </xf>
    <xf numFmtId="1" fontId="16" fillId="2" borderId="32" xfId="0" applyNumberFormat="1" applyFont="1" applyFill="1" applyBorder="1" applyAlignment="1" applyProtection="1">
      <alignment horizontal="center" vertical="center"/>
    </xf>
    <xf numFmtId="0" fontId="8" fillId="2" borderId="63" xfId="0" applyFont="1" applyFill="1" applyBorder="1" applyAlignment="1">
      <alignment horizontal="center" vertical="center" shrinkToFit="1"/>
    </xf>
    <xf numFmtId="0" fontId="8" fillId="0" borderId="64" xfId="0" applyFont="1" applyBorder="1" applyAlignment="1">
      <alignment horizontal="center" vertical="center" shrinkToFit="1"/>
    </xf>
    <xf numFmtId="0" fontId="4" fillId="0" borderId="0" xfId="0" applyFont="1" applyFill="1" applyBorder="1" applyAlignment="1" applyProtection="1">
      <alignment horizontal="center" vertical="center"/>
    </xf>
    <xf numFmtId="164" fontId="12" fillId="0" borderId="0" xfId="0" applyNumberFormat="1" applyFont="1" applyFill="1" applyBorder="1" applyProtection="1"/>
    <xf numFmtId="0" fontId="0" fillId="0" borderId="0" xfId="0" applyFill="1" applyBorder="1" applyProtection="1"/>
    <xf numFmtId="0" fontId="9" fillId="0" borderId="0" xfId="0" applyFont="1" applyFill="1" applyBorder="1" applyAlignment="1" applyProtection="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xf>
    <xf numFmtId="0" fontId="0" fillId="0" borderId="0" xfId="0" applyFill="1" applyBorder="1" applyAlignment="1" applyProtection="1">
      <alignment vertical="center"/>
    </xf>
    <xf numFmtId="0" fontId="8" fillId="0" borderId="0" xfId="0" applyFont="1" applyFill="1" applyProtection="1"/>
    <xf numFmtId="0" fontId="8" fillId="0" borderId="0" xfId="0" applyFont="1" applyFill="1" applyBorder="1" applyProtection="1"/>
    <xf numFmtId="0" fontId="8" fillId="0" borderId="0" xfId="0" applyFont="1" applyFill="1" applyBorder="1"/>
    <xf numFmtId="1" fontId="13" fillId="3" borderId="50" xfId="0" applyNumberFormat="1" applyFont="1" applyFill="1" applyBorder="1" applyAlignment="1" applyProtection="1">
      <alignment horizontal="center" vertical="center"/>
    </xf>
    <xf numFmtId="14" fontId="0" fillId="0" borderId="0" xfId="0" applyNumberFormat="1" applyBorder="1" applyAlignment="1" applyProtection="1">
      <alignment vertical="center"/>
    </xf>
    <xf numFmtId="1" fontId="13" fillId="3" borderId="51" xfId="0" applyNumberFormat="1" applyFont="1" applyFill="1" applyBorder="1" applyAlignment="1" applyProtection="1">
      <alignment horizontal="center" vertical="center"/>
    </xf>
    <xf numFmtId="1" fontId="13" fillId="3" borderId="52" xfId="0" applyNumberFormat="1" applyFont="1" applyFill="1" applyBorder="1" applyAlignment="1" applyProtection="1">
      <alignment horizontal="center" vertical="center"/>
    </xf>
    <xf numFmtId="166" fontId="3" fillId="0" borderId="44" xfId="0" applyNumberFormat="1" applyFont="1" applyBorder="1" applyAlignment="1" applyProtection="1">
      <alignment horizontal="center" vertical="center" shrinkToFit="1"/>
      <protection locked="0"/>
    </xf>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166" fontId="0" fillId="0" borderId="17" xfId="0" applyNumberFormat="1" applyBorder="1" applyAlignment="1" applyProtection="1">
      <alignment horizontal="center" vertical="center" shrinkToFit="1"/>
    </xf>
    <xf numFmtId="166" fontId="0" fillId="0" borderId="18" xfId="0" applyNumberFormat="1" applyBorder="1" applyAlignment="1" applyProtection="1">
      <alignment horizontal="center" vertical="center" shrinkToFit="1"/>
    </xf>
    <xf numFmtId="166" fontId="0" fillId="0" borderId="16" xfId="0" applyNumberFormat="1" applyBorder="1" applyAlignment="1" applyProtection="1">
      <alignment horizontal="center" vertical="center" shrinkToFit="1"/>
    </xf>
    <xf numFmtId="0" fontId="5" fillId="3" borderId="15" xfId="0" applyFont="1" applyFill="1" applyBorder="1" applyAlignment="1" applyProtection="1">
      <alignment horizontal="left" vertical="center" shrinkToFit="1"/>
    </xf>
    <xf numFmtId="0" fontId="5" fillId="3" borderId="16" xfId="0" applyFont="1" applyFill="1" applyBorder="1" applyAlignment="1" applyProtection="1">
      <alignment horizontal="left" vertical="center" shrinkToFit="1"/>
    </xf>
    <xf numFmtId="0" fontId="11" fillId="0" borderId="0" xfId="0" applyFont="1" applyBorder="1" applyAlignment="1" applyProtection="1">
      <alignment horizontal="center"/>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166" fontId="0" fillId="0" borderId="40" xfId="0" applyNumberFormat="1" applyBorder="1" applyAlignment="1" applyProtection="1">
      <alignment horizontal="center" vertical="center" shrinkToFit="1"/>
    </xf>
    <xf numFmtId="166" fontId="0" fillId="0" borderId="1" xfId="0" applyNumberFormat="1" applyBorder="1" applyAlignment="1" applyProtection="1">
      <alignment horizontal="center" vertical="center" shrinkToFit="1"/>
    </xf>
    <xf numFmtId="166" fontId="0" fillId="0" borderId="22" xfId="0" applyNumberFormat="1" applyBorder="1" applyAlignment="1" applyProtection="1">
      <alignment horizontal="center" vertical="center" shrinkToFi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0" borderId="33" xfId="0" applyNumberFormat="1" applyBorder="1" applyAlignment="1" applyProtection="1">
      <alignment horizontal="center" vertical="center"/>
      <protection locked="0"/>
    </xf>
    <xf numFmtId="0" fontId="0" fillId="0" borderId="34" xfId="0" applyNumberFormat="1" applyBorder="1" applyAlignment="1" applyProtection="1">
      <alignment horizontal="center" vertical="center"/>
      <protection locked="0"/>
    </xf>
    <xf numFmtId="0" fontId="0" fillId="0" borderId="48" xfId="0" applyNumberFormat="1" applyBorder="1" applyAlignment="1" applyProtection="1">
      <alignment horizontal="center" vertical="center"/>
      <protection locked="0"/>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167" fontId="0" fillId="0" borderId="41" xfId="0" applyNumberFormat="1" applyBorder="1" applyAlignment="1" applyProtection="1">
      <alignment horizontal="center" vertical="center" shrinkToFit="1"/>
    </xf>
    <xf numFmtId="167" fontId="0" fillId="0" borderId="42" xfId="0" applyNumberFormat="1" applyBorder="1" applyAlignment="1" applyProtection="1">
      <alignment horizontal="center" vertical="center" shrinkToFit="1"/>
    </xf>
    <xf numFmtId="167" fontId="0" fillId="0" borderId="43" xfId="0" applyNumberFormat="1" applyBorder="1" applyAlignment="1" applyProtection="1">
      <alignment horizontal="center" vertical="center" shrinkToFi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11" fillId="0" borderId="0" xfId="0" applyFont="1" applyBorder="1" applyAlignment="1" applyProtection="1">
      <alignment horizontal="righ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0" fillId="0" borderId="0" xfId="0" applyNumberFormat="1" applyAlignment="1" applyProtection="1">
      <alignment horizontal="center"/>
    </xf>
    <xf numFmtId="14" fontId="0" fillId="0" borderId="35" xfId="0" applyNumberFormat="1" applyBorder="1" applyAlignment="1" applyProtection="1">
      <alignment horizontal="center"/>
    </xf>
    <xf numFmtId="14" fontId="0" fillId="0" borderId="3" xfId="0" applyNumberFormat="1" applyBorder="1" applyAlignment="1" applyProtection="1">
      <alignment horizontal="center"/>
    </xf>
    <xf numFmtId="14" fontId="0" fillId="0" borderId="24" xfId="0" applyNumberFormat="1" applyBorder="1" applyAlignment="1" applyProtection="1">
      <alignment horizontal="center"/>
    </xf>
    <xf numFmtId="165" fontId="0" fillId="0" borderId="36" xfId="0" applyNumberFormat="1" applyBorder="1" applyAlignment="1" applyProtection="1">
      <alignment horizontal="center"/>
    </xf>
    <xf numFmtId="165" fontId="0" fillId="0" borderId="37" xfId="0" applyNumberFormat="1" applyBorder="1" applyAlignment="1" applyProtection="1">
      <alignment horizontal="center"/>
    </xf>
    <xf numFmtId="165" fontId="0" fillId="0" borderId="32" xfId="0" applyNumberFormat="1" applyBorder="1" applyAlignment="1" applyProtection="1">
      <alignment horizontal="center"/>
    </xf>
    <xf numFmtId="14" fontId="0" fillId="0" borderId="0" xfId="0" applyNumberFormat="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left"/>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14" fontId="0" fillId="0" borderId="23" xfId="0" applyNumberFormat="1" applyBorder="1" applyAlignment="1" applyProtection="1">
      <alignment horizontal="right"/>
    </xf>
    <xf numFmtId="14" fontId="0" fillId="0" borderId="24" xfId="0" applyNumberFormat="1" applyBorder="1" applyAlignment="1" applyProtection="1">
      <alignment horizontal="right"/>
    </xf>
    <xf numFmtId="16" fontId="0" fillId="0" borderId="31" xfId="0" applyNumberFormat="1" applyBorder="1" applyAlignment="1" applyProtection="1">
      <alignment horizontal="right"/>
    </xf>
    <xf numFmtId="16" fontId="0" fillId="0" borderId="32" xfId="0" applyNumberFormat="1" applyBorder="1" applyAlignment="1" applyProtection="1">
      <alignment horizontal="right"/>
    </xf>
    <xf numFmtId="0" fontId="0" fillId="0" borderId="10" xfId="0" applyBorder="1" applyAlignment="1">
      <alignment horizontal="left"/>
    </xf>
    <xf numFmtId="14" fontId="0" fillId="0" borderId="10" xfId="0" applyNumberFormat="1" applyBorder="1" applyAlignment="1" applyProtection="1">
      <alignment horizontal="left"/>
      <protection locked="0"/>
    </xf>
    <xf numFmtId="0" fontId="6" fillId="0" borderId="0" xfId="0" applyFont="1" applyAlignment="1" applyProtection="1">
      <alignment horizontal="center"/>
      <protection locked="0"/>
    </xf>
    <xf numFmtId="0" fontId="2" fillId="0" borderId="0" xfId="0" applyFont="1" applyAlignment="1">
      <alignment horizontal="center" vertical="center"/>
    </xf>
    <xf numFmtId="0" fontId="4" fillId="0" borderId="0" xfId="0" applyFont="1" applyAlignment="1" applyProtection="1">
      <alignment horizontal="left"/>
      <protection locked="0"/>
    </xf>
    <xf numFmtId="0" fontId="3" fillId="0" borderId="0" xfId="0" applyFont="1" applyAlignment="1">
      <alignment horizontal="left"/>
    </xf>
    <xf numFmtId="0" fontId="0" fillId="0" borderId="0" xfId="0" applyAlignment="1">
      <alignment horizontal="left"/>
    </xf>
    <xf numFmtId="0" fontId="0" fillId="0" borderId="0" xfId="0" applyAlignment="1">
      <alignment horizontal="right"/>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right" vertical="center" wrapText="1"/>
    </xf>
    <xf numFmtId="0" fontId="9" fillId="0" borderId="16" xfId="0" applyFont="1" applyBorder="1" applyAlignment="1">
      <alignment horizontal="righ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10" fillId="0" borderId="44" xfId="0" applyNumberFormat="1" applyFont="1" applyBorder="1" applyAlignment="1" applyProtection="1">
      <alignment horizontal="center"/>
    </xf>
    <xf numFmtId="0" fontId="10" fillId="0" borderId="7" xfId="0" applyNumberFormat="1" applyFont="1" applyBorder="1" applyAlignment="1" applyProtection="1">
      <alignment horizontal="center"/>
    </xf>
    <xf numFmtId="0" fontId="10" fillId="0" borderId="26" xfId="0" applyNumberFormat="1" applyFont="1" applyBorder="1" applyAlignment="1" applyProtection="1">
      <alignment horizontal="center"/>
    </xf>
    <xf numFmtId="1" fontId="10" fillId="0" borderId="39" xfId="0" applyNumberFormat="1" applyFont="1" applyBorder="1" applyAlignment="1" applyProtection="1">
      <alignment horizontal="center"/>
    </xf>
    <xf numFmtId="0" fontId="10" fillId="0" borderId="2" xfId="0" applyNumberFormat="1" applyFont="1" applyBorder="1" applyAlignment="1" applyProtection="1">
      <alignment horizontal="center"/>
    </xf>
    <xf numFmtId="0" fontId="10" fillId="0" borderId="28" xfId="0" applyNumberFormat="1" applyFont="1" applyBorder="1" applyAlignment="1" applyProtection="1">
      <alignment horizontal="center"/>
    </xf>
    <xf numFmtId="0" fontId="10" fillId="0" borderId="19" xfId="0" applyFont="1" applyBorder="1" applyAlignment="1" applyProtection="1">
      <alignment horizontal="left" vertical="center"/>
    </xf>
    <xf numFmtId="0" fontId="10" fillId="0" borderId="20" xfId="0" applyFont="1" applyBorder="1" applyAlignment="1" applyProtection="1">
      <alignment horizontal="left" vertical="center"/>
    </xf>
    <xf numFmtId="0" fontId="3" fillId="2" borderId="58" xfId="0" applyFont="1" applyFill="1" applyBorder="1" applyAlignment="1">
      <alignment horizontal="left" vertical="center" shrinkToFit="1"/>
    </xf>
    <xf numFmtId="0" fontId="3" fillId="2" borderId="59" xfId="0" applyFont="1" applyFill="1" applyBorder="1" applyAlignment="1">
      <alignment horizontal="left" vertical="center" shrinkToFit="1"/>
    </xf>
    <xf numFmtId="0" fontId="3" fillId="2" borderId="61" xfId="0" applyFont="1" applyFill="1" applyBorder="1" applyAlignment="1">
      <alignment horizontal="left" vertical="center" shrinkToFit="1"/>
    </xf>
    <xf numFmtId="0" fontId="3" fillId="2" borderId="62" xfId="0" applyFont="1" applyFill="1" applyBorder="1" applyAlignment="1">
      <alignment horizontal="left" vertical="center" shrinkToFit="1"/>
    </xf>
    <xf numFmtId="0" fontId="10" fillId="0" borderId="41" xfId="0" applyNumberFormat="1" applyFont="1" applyBorder="1" applyAlignment="1" applyProtection="1">
      <alignment horizontal="center"/>
    </xf>
    <xf numFmtId="0" fontId="10" fillId="0" borderId="42" xfId="0" applyNumberFormat="1" applyFont="1" applyBorder="1" applyAlignment="1" applyProtection="1">
      <alignment horizontal="center"/>
    </xf>
    <xf numFmtId="0" fontId="10" fillId="0" borderId="43" xfId="0" applyNumberFormat="1" applyFont="1" applyBorder="1" applyAlignment="1" applyProtection="1">
      <alignment horizontal="center"/>
    </xf>
    <xf numFmtId="0" fontId="10" fillId="0" borderId="45" xfId="0" applyNumberFormat="1" applyFont="1" applyBorder="1" applyAlignment="1" applyProtection="1">
      <alignment horizontal="center"/>
    </xf>
    <xf numFmtId="0" fontId="10" fillId="0" borderId="46" xfId="0" applyNumberFormat="1" applyFont="1" applyBorder="1" applyAlignment="1" applyProtection="1">
      <alignment horizontal="center"/>
    </xf>
    <xf numFmtId="0" fontId="10" fillId="0" borderId="47" xfId="0" applyNumberFormat="1" applyFont="1" applyBorder="1" applyAlignment="1" applyProtection="1">
      <alignment horizont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1" xfId="0" applyFont="1" applyBorder="1" applyAlignment="1" applyProtection="1">
      <alignment horizontal="right" vertical="center"/>
    </xf>
    <xf numFmtId="0" fontId="10" fillId="0" borderId="12" xfId="0" applyFont="1" applyBorder="1" applyAlignment="1" applyProtection="1">
      <alignment horizontal="right" vertical="center"/>
    </xf>
    <xf numFmtId="0" fontId="10" fillId="0" borderId="13" xfId="0" applyFont="1" applyBorder="1" applyAlignment="1" applyProtection="1">
      <alignment horizontal="left" vertical="center"/>
    </xf>
    <xf numFmtId="0" fontId="10" fillId="0" borderId="14" xfId="0" applyFont="1" applyBorder="1" applyAlignment="1" applyProtection="1">
      <alignment horizontal="left" vertical="center"/>
    </xf>
  </cellXfs>
  <cellStyles count="2">
    <cellStyle name="Normální" xfId="0" builtinId="0"/>
    <cellStyle name="Normální 2" xfId="1"/>
  </cellStyles>
  <dxfs count="59">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ill>
        <patternFill patternType="lightGray">
          <fgColor rgb="FFFF00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W69"/>
  <sheetViews>
    <sheetView showGridLines="0" showRowColHeaders="0" tabSelected="1" zoomScaleNormal="100" workbookViewId="0">
      <pane xSplit="2" ySplit="7" topLeftCell="C8" activePane="bottomRight" state="frozen"/>
      <selection pane="topRight" activeCell="D1" sqref="D1"/>
      <selection pane="bottomLeft" activeCell="A8" sqref="A8"/>
      <selection pane="bottomRight" activeCell="E3" sqref="E3:AI3"/>
    </sheetView>
  </sheetViews>
  <sheetFormatPr defaultColWidth="0" defaultRowHeight="12.75" zeroHeight="1" x14ac:dyDescent="0.2"/>
  <cols>
    <col min="1" max="1" width="3.140625" customWidth="1"/>
    <col min="2" max="2" width="14.85546875" customWidth="1"/>
    <col min="3" max="34" width="6.42578125" customWidth="1"/>
    <col min="35" max="35" width="7.85546875" style="21" bestFit="1" customWidth="1"/>
    <col min="36" max="36" width="1.5703125" style="20" customWidth="1"/>
    <col min="37" max="37" width="7.28515625" style="24" hidden="1" customWidth="1"/>
    <col min="38" max="38" width="2.140625" style="24" customWidth="1"/>
    <col min="39" max="16384" width="7.28515625" style="48" hidden="1"/>
  </cols>
  <sheetData>
    <row r="1" spans="1:231" s="7" customFormat="1" ht="21" x14ac:dyDescent="0.35">
      <c r="A1" s="139" t="s">
        <v>28</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7"/>
      <c r="AK1" s="1" t="s">
        <v>2</v>
      </c>
      <c r="AL1" s="17"/>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row>
    <row r="2" spans="1:231" s="7" customFormat="1" ht="31.5" customHeight="1" x14ac:dyDescent="0.25">
      <c r="A2" s="140" t="str">
        <f>"F23: Evidence práce zaměstnanců na kurzu v roce "&amp; YEAR(AK2)</f>
        <v>F23: Evidence práce zaměstnanců na kurzu v roce 2021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8"/>
      <c r="AK2" s="31">
        <v>44197</v>
      </c>
      <c r="AL2" s="18"/>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row>
    <row r="3" spans="1:231" s="6" customFormat="1" x14ac:dyDescent="0.2">
      <c r="A3" s="142" t="s">
        <v>7</v>
      </c>
      <c r="B3" s="142"/>
      <c r="C3" s="142"/>
      <c r="D3" s="142"/>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9"/>
      <c r="AK3" s="31">
        <v>44288</v>
      </c>
      <c r="AL3" s="19"/>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row>
    <row r="4" spans="1:231" s="7" customFormat="1" x14ac:dyDescent="0.2">
      <c r="A4" s="143" t="s">
        <v>5</v>
      </c>
      <c r="B4" s="143"/>
      <c r="C4" s="143"/>
      <c r="D4" s="143"/>
      <c r="E4" s="132">
        <v>44228</v>
      </c>
      <c r="F4" s="132"/>
      <c r="G4"/>
      <c r="H4" s="144" t="s">
        <v>8</v>
      </c>
      <c r="I4" s="144"/>
      <c r="J4" s="144"/>
      <c r="K4" s="130"/>
      <c r="L4" s="131"/>
      <c r="M4" s="131"/>
      <c r="N4" s="131"/>
      <c r="O4" s="131"/>
      <c r="P4" s="131"/>
      <c r="Q4" s="131"/>
      <c r="R4" s="131"/>
      <c r="S4" s="131"/>
      <c r="T4" s="131"/>
      <c r="U4"/>
      <c r="V4"/>
      <c r="W4"/>
      <c r="X4" s="3" t="s">
        <v>10</v>
      </c>
      <c r="Y4" s="128">
        <f ca="1">TODAY()</f>
        <v>44184</v>
      </c>
      <c r="Z4" s="128"/>
      <c r="AA4" s="25"/>
      <c r="AB4" s="129" t="s">
        <v>9</v>
      </c>
      <c r="AC4" s="129"/>
      <c r="AD4" s="129"/>
      <c r="AE4" s="121"/>
      <c r="AF4" s="121"/>
      <c r="AG4" s="121"/>
      <c r="AH4" s="121"/>
      <c r="AI4" s="121"/>
      <c r="AJ4" s="20"/>
      <c r="AK4" s="31">
        <v>44291</v>
      </c>
      <c r="AL4" s="20"/>
    </row>
    <row r="5" spans="1:231" s="7" customFormat="1" ht="13.5" thickBot="1" x14ac:dyDescent="0.25">
      <c r="A5" s="137" t="s">
        <v>6</v>
      </c>
      <c r="B5" s="137"/>
      <c r="C5" s="137"/>
      <c r="D5" s="137"/>
      <c r="E5" s="138">
        <v>44233</v>
      </c>
      <c r="F5" s="138"/>
      <c r="G5"/>
      <c r="H5"/>
      <c r="I5"/>
      <c r="J5"/>
      <c r="K5"/>
      <c r="L5"/>
      <c r="M5"/>
      <c r="N5"/>
      <c r="O5"/>
      <c r="P5"/>
      <c r="Q5"/>
      <c r="R5"/>
      <c r="S5"/>
      <c r="T5"/>
      <c r="U5"/>
      <c r="V5"/>
      <c r="W5"/>
      <c r="X5"/>
      <c r="Y5"/>
      <c r="Z5"/>
      <c r="AA5"/>
      <c r="AB5"/>
      <c r="AC5"/>
      <c r="AD5"/>
      <c r="AE5"/>
      <c r="AF5"/>
      <c r="AG5"/>
      <c r="AH5"/>
      <c r="AI5" s="21"/>
      <c r="AJ5" s="20"/>
      <c r="AK5" s="31">
        <v>44317</v>
      </c>
      <c r="AL5" s="20"/>
    </row>
    <row r="6" spans="1:231" s="3" customFormat="1" ht="13.5" thickTop="1" x14ac:dyDescent="0.2">
      <c r="A6" s="133" t="s">
        <v>0</v>
      </c>
      <c r="B6" s="134"/>
      <c r="C6" s="122">
        <f>E4</f>
        <v>44228</v>
      </c>
      <c r="D6" s="123"/>
      <c r="E6" s="123"/>
      <c r="F6" s="124"/>
      <c r="G6" s="122">
        <f>IF(OR(C6&gt;$E$5-1,C6=""),"",C6+1)</f>
        <v>44229</v>
      </c>
      <c r="H6" s="123"/>
      <c r="I6" s="123"/>
      <c r="J6" s="124"/>
      <c r="K6" s="122">
        <f>IF(OR(G6&gt;$E$5-1,G6=""),"",G6+1)</f>
        <v>44230</v>
      </c>
      <c r="L6" s="123"/>
      <c r="M6" s="123"/>
      <c r="N6" s="124"/>
      <c r="O6" s="122">
        <f>IF(OR(K6&gt;$E$5-1,K6=""),"",K6+1)</f>
        <v>44231</v>
      </c>
      <c r="P6" s="123"/>
      <c r="Q6" s="123"/>
      <c r="R6" s="124"/>
      <c r="S6" s="122">
        <f>IF(OR(O6&gt;$E$5-1,O6=""),"",O6+1)</f>
        <v>44232</v>
      </c>
      <c r="T6" s="123"/>
      <c r="U6" s="123"/>
      <c r="V6" s="124"/>
      <c r="W6" s="122">
        <f>IF(OR(S6&gt;$E$5-1,S6=""),"",S6+1)</f>
        <v>44233</v>
      </c>
      <c r="X6" s="123"/>
      <c r="Y6" s="123"/>
      <c r="Z6" s="124"/>
      <c r="AA6" s="122" t="str">
        <f>IF(OR(W6&gt;$E$5-1,W6=""),"",W6+1)</f>
        <v/>
      </c>
      <c r="AB6" s="123"/>
      <c r="AC6" s="123"/>
      <c r="AD6" s="124"/>
      <c r="AE6" s="122" t="str">
        <f>IF(OR(AA6&gt;$E$5-1,AA6=""),"",AA6+1)</f>
        <v/>
      </c>
      <c r="AF6" s="123"/>
      <c r="AG6" s="123"/>
      <c r="AH6" s="124"/>
      <c r="AJ6" s="9"/>
      <c r="AK6" s="31">
        <v>44324</v>
      </c>
      <c r="AL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row>
    <row r="7" spans="1:231" s="3" customFormat="1" ht="13.5" thickBot="1" x14ac:dyDescent="0.25">
      <c r="A7" s="135" t="s">
        <v>1</v>
      </c>
      <c r="B7" s="136"/>
      <c r="C7" s="125">
        <f>IF(C6="","",WEEKDAY(C6))</f>
        <v>2</v>
      </c>
      <c r="D7" s="126"/>
      <c r="E7" s="126"/>
      <c r="F7" s="127"/>
      <c r="G7" s="125">
        <f>IF(G6="","",WEEKDAY(G6))</f>
        <v>3</v>
      </c>
      <c r="H7" s="126"/>
      <c r="I7" s="126"/>
      <c r="J7" s="127"/>
      <c r="K7" s="125">
        <f>IF(K6="","",WEEKDAY(K6))</f>
        <v>4</v>
      </c>
      <c r="L7" s="126"/>
      <c r="M7" s="126"/>
      <c r="N7" s="127"/>
      <c r="O7" s="125">
        <f>IF(O6="","",WEEKDAY(O6))</f>
        <v>5</v>
      </c>
      <c r="P7" s="126"/>
      <c r="Q7" s="126"/>
      <c r="R7" s="127"/>
      <c r="S7" s="125">
        <f>IF(S6="","",WEEKDAY(S6))</f>
        <v>6</v>
      </c>
      <c r="T7" s="126"/>
      <c r="U7" s="126"/>
      <c r="V7" s="127"/>
      <c r="W7" s="125">
        <f>IF(W6="","",WEEKDAY(W6))</f>
        <v>7</v>
      </c>
      <c r="X7" s="126"/>
      <c r="Y7" s="126"/>
      <c r="Z7" s="127"/>
      <c r="AA7" s="125" t="str">
        <f>IF(AA6="","",WEEKDAY(AA6))</f>
        <v/>
      </c>
      <c r="AB7" s="126"/>
      <c r="AC7" s="126"/>
      <c r="AD7" s="127"/>
      <c r="AE7" s="125" t="str">
        <f>IF(AE6="","",WEEKDAY(AE6))</f>
        <v/>
      </c>
      <c r="AF7" s="126"/>
      <c r="AG7" s="126"/>
      <c r="AH7" s="127"/>
      <c r="AJ7" s="9"/>
      <c r="AK7" s="31">
        <v>44382</v>
      </c>
      <c r="AL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row>
    <row r="8" spans="1:231" s="3" customFormat="1" ht="30" customHeight="1" thickTop="1" x14ac:dyDescent="0.2">
      <c r="A8" s="27" t="s">
        <v>24</v>
      </c>
      <c r="B8" s="28"/>
      <c r="C8" s="32" t="s">
        <v>16</v>
      </c>
      <c r="D8" s="29" t="s">
        <v>17</v>
      </c>
      <c r="E8" s="29" t="s">
        <v>16</v>
      </c>
      <c r="F8" s="33" t="s">
        <v>17</v>
      </c>
      <c r="G8" s="32" t="s">
        <v>16</v>
      </c>
      <c r="H8" s="29" t="s">
        <v>17</v>
      </c>
      <c r="I8" s="29" t="s">
        <v>16</v>
      </c>
      <c r="J8" s="33" t="s">
        <v>17</v>
      </c>
      <c r="K8" s="32" t="s">
        <v>16</v>
      </c>
      <c r="L8" s="29" t="s">
        <v>17</v>
      </c>
      <c r="M8" s="29" t="s">
        <v>16</v>
      </c>
      <c r="N8" s="33" t="s">
        <v>17</v>
      </c>
      <c r="O8" s="32" t="s">
        <v>16</v>
      </c>
      <c r="P8" s="29" t="s">
        <v>17</v>
      </c>
      <c r="Q8" s="29" t="s">
        <v>16</v>
      </c>
      <c r="R8" s="33" t="s">
        <v>17</v>
      </c>
      <c r="S8" s="32" t="s">
        <v>16</v>
      </c>
      <c r="T8" s="29" t="s">
        <v>17</v>
      </c>
      <c r="U8" s="29" t="s">
        <v>16</v>
      </c>
      <c r="V8" s="33" t="s">
        <v>17</v>
      </c>
      <c r="W8" s="32" t="s">
        <v>16</v>
      </c>
      <c r="X8" s="29" t="s">
        <v>17</v>
      </c>
      <c r="Y8" s="29" t="s">
        <v>16</v>
      </c>
      <c r="Z8" s="33" t="s">
        <v>17</v>
      </c>
      <c r="AA8" s="32" t="s">
        <v>16</v>
      </c>
      <c r="AB8" s="29" t="s">
        <v>17</v>
      </c>
      <c r="AC8" s="29" t="s">
        <v>16</v>
      </c>
      <c r="AD8" s="33" t="s">
        <v>17</v>
      </c>
      <c r="AE8" s="32" t="s">
        <v>16</v>
      </c>
      <c r="AF8" s="29" t="s">
        <v>17</v>
      </c>
      <c r="AG8" s="29" t="s">
        <v>16</v>
      </c>
      <c r="AH8" s="33" t="s">
        <v>17</v>
      </c>
      <c r="AI8" s="49" t="s">
        <v>4</v>
      </c>
      <c r="AJ8" s="9"/>
      <c r="AK8" s="31">
        <v>44383</v>
      </c>
      <c r="AL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row>
    <row r="9" spans="1:231" s="2" customFormat="1" ht="20.100000000000001" customHeight="1" x14ac:dyDescent="0.2">
      <c r="A9" s="117" t="s">
        <v>15</v>
      </c>
      <c r="B9" s="118"/>
      <c r="C9" s="34"/>
      <c r="D9" s="26"/>
      <c r="E9" s="26"/>
      <c r="F9" s="35"/>
      <c r="G9" s="34"/>
      <c r="H9" s="26"/>
      <c r="I9" s="26"/>
      <c r="J9" s="35"/>
      <c r="K9" s="34"/>
      <c r="L9" s="26"/>
      <c r="M9" s="26"/>
      <c r="N9" s="35"/>
      <c r="O9" s="34"/>
      <c r="P9" s="26"/>
      <c r="Q9" s="26"/>
      <c r="R9" s="35"/>
      <c r="S9" s="34"/>
      <c r="T9" s="26"/>
      <c r="U9" s="26"/>
      <c r="V9" s="35"/>
      <c r="W9" s="34"/>
      <c r="X9" s="26"/>
      <c r="Y9" s="26"/>
      <c r="Z9" s="35"/>
      <c r="AA9" s="34"/>
      <c r="AB9" s="26"/>
      <c r="AC9" s="26"/>
      <c r="AD9" s="35"/>
      <c r="AE9" s="34"/>
      <c r="AF9" s="26"/>
      <c r="AG9" s="26"/>
      <c r="AH9" s="35"/>
      <c r="AI9" s="50" t="str">
        <f>AI16&amp;" + "&amp;AI17</f>
        <v>0 + 0</v>
      </c>
      <c r="AJ9" s="16"/>
      <c r="AK9" s="31">
        <v>44467</v>
      </c>
      <c r="AL9" s="16"/>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row>
    <row r="10" spans="1:231" s="2" customFormat="1" ht="12" customHeight="1" x14ac:dyDescent="0.2">
      <c r="A10" s="99" t="str">
        <f>"- dělená směna"</f>
        <v>- dělená směna</v>
      </c>
      <c r="B10" s="100"/>
      <c r="C10" s="93" t="str">
        <f>IF(E9-D9&gt;=2/24,"Ano","")</f>
        <v/>
      </c>
      <c r="D10" s="94"/>
      <c r="E10" s="94"/>
      <c r="F10" s="95"/>
      <c r="G10" s="101" t="str">
        <f>IF(I9-H9&gt;=2/24,"Ano","")</f>
        <v/>
      </c>
      <c r="H10" s="102"/>
      <c r="I10" s="102"/>
      <c r="J10" s="103"/>
      <c r="K10" s="101" t="str">
        <f>IF(M9-L9&gt;=2/24,"Ano","")</f>
        <v/>
      </c>
      <c r="L10" s="102"/>
      <c r="M10" s="102"/>
      <c r="N10" s="103"/>
      <c r="O10" s="101" t="str">
        <f>IF(Q9-P9&gt;=2/24,"Ano","")</f>
        <v/>
      </c>
      <c r="P10" s="102"/>
      <c r="Q10" s="102"/>
      <c r="R10" s="103"/>
      <c r="S10" s="101" t="str">
        <f>IF(U9-T9&gt;=2/24,"Ano","")</f>
        <v/>
      </c>
      <c r="T10" s="102"/>
      <c r="U10" s="102"/>
      <c r="V10" s="103"/>
      <c r="W10" s="101" t="str">
        <f>IF(Y9-X9&gt;=2/24,"Ano","")</f>
        <v/>
      </c>
      <c r="X10" s="102"/>
      <c r="Y10" s="102"/>
      <c r="Z10" s="103"/>
      <c r="AA10" s="101"/>
      <c r="AB10" s="102"/>
      <c r="AC10" s="102"/>
      <c r="AD10" s="103"/>
      <c r="AE10" s="101" t="str">
        <f>IF(AG9-AF9&gt;=2/24,"Ano","")</f>
        <v/>
      </c>
      <c r="AF10" s="102"/>
      <c r="AG10" s="102"/>
      <c r="AH10" s="103"/>
      <c r="AI10" s="51">
        <f>COUNTIF(C10:AH10,"ano")</f>
        <v>0</v>
      </c>
      <c r="AJ10" s="16"/>
      <c r="AK10" s="31">
        <v>44497</v>
      </c>
      <c r="AL10" s="16"/>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row>
    <row r="11" spans="1:231" s="2" customFormat="1" ht="20.100000000000001" customHeight="1" x14ac:dyDescent="0.2">
      <c r="A11" s="117" t="s">
        <v>26</v>
      </c>
      <c r="B11" s="118"/>
      <c r="C11" s="36"/>
      <c r="D11" s="23"/>
      <c r="E11" s="23"/>
      <c r="F11" s="37"/>
      <c r="G11" s="36"/>
      <c r="H11" s="23"/>
      <c r="I11" s="23"/>
      <c r="J11" s="37"/>
      <c r="K11" s="36"/>
      <c r="L11" s="23"/>
      <c r="M11" s="23"/>
      <c r="N11" s="37"/>
      <c r="O11" s="36"/>
      <c r="P11" s="23"/>
      <c r="Q11" s="23"/>
      <c r="R11" s="37"/>
      <c r="S11" s="36"/>
      <c r="T11" s="23"/>
      <c r="U11" s="23"/>
      <c r="V11" s="37"/>
      <c r="W11" s="36"/>
      <c r="X11" s="23"/>
      <c r="Y11" s="23"/>
      <c r="Z11" s="37"/>
      <c r="AA11" s="36"/>
      <c r="AB11" s="23"/>
      <c r="AC11" s="23"/>
      <c r="AD11" s="37"/>
      <c r="AE11" s="36"/>
      <c r="AF11" s="23"/>
      <c r="AG11" s="23"/>
      <c r="AH11" s="37"/>
      <c r="AI11" s="52" t="str">
        <f>AI18&amp;" + "&amp;AI19</f>
        <v>0 + 0</v>
      </c>
      <c r="AJ11" s="16"/>
      <c r="AK11" s="31">
        <v>44517</v>
      </c>
      <c r="AL11" s="16"/>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row>
    <row r="12" spans="1:231" s="2" customFormat="1" ht="20.100000000000001" customHeight="1" x14ac:dyDescent="0.2">
      <c r="A12" s="109" t="s">
        <v>27</v>
      </c>
      <c r="B12" s="110"/>
      <c r="C12" s="36"/>
      <c r="D12" s="23"/>
      <c r="E12" s="23"/>
      <c r="F12" s="37"/>
      <c r="G12" s="36"/>
      <c r="H12" s="23"/>
      <c r="I12" s="23"/>
      <c r="J12" s="37"/>
      <c r="K12" s="36"/>
      <c r="L12" s="23"/>
      <c r="M12" s="23"/>
      <c r="N12" s="37"/>
      <c r="O12" s="36"/>
      <c r="P12" s="23"/>
      <c r="Q12" s="23"/>
      <c r="R12" s="37"/>
      <c r="S12" s="36"/>
      <c r="T12" s="23"/>
      <c r="U12" s="23"/>
      <c r="V12" s="37"/>
      <c r="W12" s="36"/>
      <c r="X12" s="23"/>
      <c r="Y12" s="23"/>
      <c r="Z12" s="37"/>
      <c r="AA12" s="36"/>
      <c r="AB12" s="23"/>
      <c r="AC12" s="23"/>
      <c r="AD12" s="37"/>
      <c r="AE12" s="36"/>
      <c r="AF12" s="23"/>
      <c r="AG12" s="23"/>
      <c r="AH12" s="37"/>
      <c r="AI12" s="53">
        <f>ROUND((SUMIF(C8:AH8,"=do",C12:AH12)-SUMIF(C8:AH8,"=od",C12:AH12))*24,1)</f>
        <v>0</v>
      </c>
      <c r="AJ12" s="16"/>
      <c r="AK12" s="31">
        <v>44554</v>
      </c>
      <c r="AL12" s="16"/>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row>
    <row r="13" spans="1:231" s="2" customFormat="1" ht="14.25" customHeight="1" x14ac:dyDescent="0.2">
      <c r="A13" s="119" t="s">
        <v>19</v>
      </c>
      <c r="B13" s="120"/>
      <c r="C13" s="111" t="str">
        <f>ROUND((D9-C9+F9-E9+D11-C11+F11-E11)*24,2)&amp;" / "&amp;ROUND((D12-C12+F12-E12)*24,2)</f>
        <v>0 / 0</v>
      </c>
      <c r="D13" s="112"/>
      <c r="E13" s="112"/>
      <c r="F13" s="113"/>
      <c r="G13" s="111" t="str">
        <f t="shared" ref="G13" si="0">ROUND((H9-G9+J9-I9+H11-G11+J11-I11)*24,2)&amp;" / "&amp;ROUND((H12-G12+J12-I12)*24,2)</f>
        <v>0 / 0</v>
      </c>
      <c r="H13" s="112"/>
      <c r="I13" s="112"/>
      <c r="J13" s="113"/>
      <c r="K13" s="111" t="str">
        <f t="shared" ref="K13" si="1">ROUND((L9-K9+N9-M9+L11-K11+N11-M11)*24,2)&amp;" / "&amp;ROUND((L12-K12+N12-M12)*24,2)</f>
        <v>0 / 0</v>
      </c>
      <c r="L13" s="112"/>
      <c r="M13" s="112"/>
      <c r="N13" s="113"/>
      <c r="O13" s="111" t="str">
        <f t="shared" ref="O13" si="2">ROUND((P9-O9+R9-Q9+P11-O11+R11-Q11)*24,2)&amp;" / "&amp;ROUND((P12-O12+R12-Q12)*24,2)</f>
        <v>0 / 0</v>
      </c>
      <c r="P13" s="112"/>
      <c r="Q13" s="112"/>
      <c r="R13" s="113"/>
      <c r="S13" s="111" t="str">
        <f t="shared" ref="S13" si="3">ROUND((T9-S9+V9-U9+T11-S11+V11-U11)*24,2)&amp;" / "&amp;ROUND((T12-S12+V12-U12)*24,2)</f>
        <v>0 / 0</v>
      </c>
      <c r="T13" s="112"/>
      <c r="U13" s="112"/>
      <c r="V13" s="113"/>
      <c r="W13" s="111" t="str">
        <f t="shared" ref="W13" si="4">ROUND((X9-W9+Z9-Y9+X11-W11+Z11-Y11)*24,2)&amp;" / "&amp;ROUND((X12-W12+Z12-Y12)*24,2)</f>
        <v>0 / 0</v>
      </c>
      <c r="X13" s="112"/>
      <c r="Y13" s="112"/>
      <c r="Z13" s="113"/>
      <c r="AA13" s="111" t="str">
        <f t="shared" ref="AA13" si="5">ROUND((AB9-AA9+AD9-AC9+AB11-AA11+AD11-AC11)*24,2)&amp;" / "&amp;ROUND((AB12-AA12+AD12-AC12)*24,2)</f>
        <v>0 / 0</v>
      </c>
      <c r="AB13" s="112"/>
      <c r="AC13" s="112"/>
      <c r="AD13" s="113"/>
      <c r="AE13" s="111" t="str">
        <f t="shared" ref="AE13" si="6">ROUND((AF9-AE9+AH9-AG9+AF11-AE11+AH11-AG11)*24,2)&amp;" / "&amp;ROUND((AF12-AE12+AH12-AG12)*24,2)</f>
        <v>0 / 0</v>
      </c>
      <c r="AF13" s="112"/>
      <c r="AG13" s="112"/>
      <c r="AH13" s="113"/>
      <c r="AI13" s="54"/>
      <c r="AJ13" s="16"/>
      <c r="AK13" s="31">
        <v>44555</v>
      </c>
      <c r="AL13" s="16"/>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row>
    <row r="14" spans="1:231" s="2" customFormat="1" ht="20.100000000000001" customHeight="1" x14ac:dyDescent="0.2">
      <c r="A14" s="114" t="s">
        <v>18</v>
      </c>
      <c r="B14" s="115"/>
      <c r="C14" s="38"/>
      <c r="D14" s="30"/>
      <c r="E14" s="30"/>
      <c r="F14" s="39"/>
      <c r="G14" s="38"/>
      <c r="H14" s="30"/>
      <c r="I14" s="30"/>
      <c r="J14" s="39"/>
      <c r="K14" s="38"/>
      <c r="L14" s="30"/>
      <c r="M14" s="30"/>
      <c r="N14" s="39"/>
      <c r="O14" s="38"/>
      <c r="P14" s="30"/>
      <c r="Q14" s="30"/>
      <c r="R14" s="39"/>
      <c r="S14" s="38"/>
      <c r="T14" s="30"/>
      <c r="U14" s="30"/>
      <c r="V14" s="39"/>
      <c r="W14" s="38"/>
      <c r="X14" s="30"/>
      <c r="Y14" s="30"/>
      <c r="Z14" s="39"/>
      <c r="AA14" s="38"/>
      <c r="AB14" s="30"/>
      <c r="AC14" s="30"/>
      <c r="AD14" s="39"/>
      <c r="AE14" s="38"/>
      <c r="AF14" s="30"/>
      <c r="AG14" s="30"/>
      <c r="AH14" s="39"/>
      <c r="AI14" s="55">
        <f>(SUMIF(C8:AH8,"=do",C14:AH14)-SUMIF(C8:AH8,"=od",C14:AH14))*24</f>
        <v>0</v>
      </c>
      <c r="AJ14" s="16"/>
      <c r="AK14" s="31">
        <v>44556</v>
      </c>
      <c r="AL14" s="16"/>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row>
    <row r="15" spans="1:231" s="43" customFormat="1" ht="20.100000000000001" customHeight="1" thickBot="1" x14ac:dyDescent="0.25">
      <c r="A15" s="104" t="s">
        <v>25</v>
      </c>
      <c r="B15" s="105"/>
      <c r="C15" s="106"/>
      <c r="D15" s="107"/>
      <c r="E15" s="107"/>
      <c r="F15" s="108"/>
      <c r="G15" s="106"/>
      <c r="H15" s="107"/>
      <c r="I15" s="107"/>
      <c r="J15" s="108"/>
      <c r="K15" s="106"/>
      <c r="L15" s="107"/>
      <c r="M15" s="107"/>
      <c r="N15" s="108"/>
      <c r="O15" s="106"/>
      <c r="P15" s="107"/>
      <c r="Q15" s="107"/>
      <c r="R15" s="108"/>
      <c r="S15" s="106"/>
      <c r="T15" s="107"/>
      <c r="U15" s="107"/>
      <c r="V15" s="108"/>
      <c r="W15" s="106"/>
      <c r="X15" s="107"/>
      <c r="Y15" s="107"/>
      <c r="Z15" s="108"/>
      <c r="AA15" s="106"/>
      <c r="AB15" s="107"/>
      <c r="AC15" s="107"/>
      <c r="AD15" s="108"/>
      <c r="AE15" s="106"/>
      <c r="AF15" s="107"/>
      <c r="AG15" s="107"/>
      <c r="AH15" s="108"/>
      <c r="AI15" s="74">
        <f>SUM(C15:AE15)</f>
        <v>0</v>
      </c>
      <c r="AJ15" s="44"/>
      <c r="AL15" s="44"/>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row>
    <row r="16" spans="1:231" s="46" customFormat="1" ht="14.25" hidden="1" customHeight="1" thickTop="1" x14ac:dyDescent="0.2">
      <c r="A16" s="96" t="s">
        <v>20</v>
      </c>
      <c r="B16" s="97"/>
      <c r="C16" s="59">
        <f>IF(C$6="",0,IF(WEEKDAY(C$6-1)&lt;6,(D9-C9+F9-E9)*24,0))</f>
        <v>0</v>
      </c>
      <c r="D16" s="60">
        <f>C16</f>
        <v>0</v>
      </c>
      <c r="E16" s="60">
        <f>C16</f>
        <v>0</v>
      </c>
      <c r="F16" s="61">
        <f>C16</f>
        <v>0</v>
      </c>
      <c r="G16" s="59">
        <f>IF(G$6="",0,IF(WEEKDAY(G$6-1)&lt;6,(H9-G9+J9-I9)*24,0))</f>
        <v>0</v>
      </c>
      <c r="H16" s="60">
        <f>G16</f>
        <v>0</v>
      </c>
      <c r="I16" s="60">
        <f>G16</f>
        <v>0</v>
      </c>
      <c r="J16" s="61">
        <f>G16</f>
        <v>0</v>
      </c>
      <c r="K16" s="59">
        <f>IF(K$6="",0,IF(WEEKDAY(K$6-1)&lt;6,(L9-K9+N9-M9)*24,0))</f>
        <v>0</v>
      </c>
      <c r="L16" s="60">
        <f>K16</f>
        <v>0</v>
      </c>
      <c r="M16" s="60">
        <f>K16</f>
        <v>0</v>
      </c>
      <c r="N16" s="61">
        <f>K16</f>
        <v>0</v>
      </c>
      <c r="O16" s="59">
        <f>IF(O$6="",0,IF(WEEKDAY(O$6-1)&lt;6,(P9-O9+R9-Q9)*24,0))</f>
        <v>0</v>
      </c>
      <c r="P16" s="60">
        <f>O16</f>
        <v>0</v>
      </c>
      <c r="Q16" s="60">
        <f>O16</f>
        <v>0</v>
      </c>
      <c r="R16" s="61">
        <f>O16</f>
        <v>0</v>
      </c>
      <c r="S16" s="59">
        <f>IF(S$6="",0,IF(WEEKDAY(S$6-1)&lt;6,(T9-S9+V9-U9)*24,0))</f>
        <v>0</v>
      </c>
      <c r="T16" s="60">
        <f>S16</f>
        <v>0</v>
      </c>
      <c r="U16" s="60">
        <f>S16</f>
        <v>0</v>
      </c>
      <c r="V16" s="61">
        <f>S16</f>
        <v>0</v>
      </c>
      <c r="W16" s="59">
        <f>IF(W$6="",0,IF(WEEKDAY(W$6-1)&lt;6,(X9-W9+Z9-Y9)*24,0))</f>
        <v>0</v>
      </c>
      <c r="X16" s="60">
        <f>W16</f>
        <v>0</v>
      </c>
      <c r="Y16" s="60">
        <f>W16</f>
        <v>0</v>
      </c>
      <c r="Z16" s="61">
        <f>W16</f>
        <v>0</v>
      </c>
      <c r="AA16" s="59">
        <f>IF(AA$6="",0,IF(WEEKDAY(AA$6-1)&lt;6,(AB9-AA9+AD9-AC9)*24,0))</f>
        <v>0</v>
      </c>
      <c r="AB16" s="60">
        <f>AA16</f>
        <v>0</v>
      </c>
      <c r="AC16" s="60">
        <f>AA16</f>
        <v>0</v>
      </c>
      <c r="AD16" s="61">
        <f>AA16</f>
        <v>0</v>
      </c>
      <c r="AE16" s="59">
        <f>IF(AE$6="",0,IF(WEEKDAY(AE$6-1)&lt;6,(AF9-AE9+AH9-AG9)*24,0))</f>
        <v>0</v>
      </c>
      <c r="AF16" s="60">
        <f>AE16</f>
        <v>0</v>
      </c>
      <c r="AG16" s="60">
        <f>AE16</f>
        <v>0</v>
      </c>
      <c r="AH16" s="61">
        <f>AE16</f>
        <v>0</v>
      </c>
      <c r="AI16" s="86">
        <f>ROUND(C16+G16+K16+O16+S16+W16+AA16+AE16,2)</f>
        <v>0</v>
      </c>
      <c r="AJ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row>
    <row r="17" spans="1:231" s="46" customFormat="1" ht="13.5" hidden="1" customHeight="1" x14ac:dyDescent="0.2">
      <c r="A17" s="96" t="s">
        <v>21</v>
      </c>
      <c r="B17" s="97"/>
      <c r="C17" s="59">
        <f>IF(C$6="",0,IF(WEEKDAY(C$6-1)&gt;5,(D9-C9+F9-E9)*24,0))</f>
        <v>0</v>
      </c>
      <c r="D17" s="60">
        <f t="shared" ref="D17:D19" si="7">C17</f>
        <v>0</v>
      </c>
      <c r="E17" s="60">
        <f t="shared" ref="E17:E19" si="8">C17</f>
        <v>0</v>
      </c>
      <c r="F17" s="61">
        <f t="shared" ref="F17:F19" si="9">C17</f>
        <v>0</v>
      </c>
      <c r="G17" s="59">
        <f>IF(G$6="",0,IF(WEEKDAY(G$6-1)&gt;5,(H9-G9+J9-I9)*24,0))</f>
        <v>0</v>
      </c>
      <c r="H17" s="60">
        <f t="shared" ref="H17:H19" si="10">G17</f>
        <v>0</v>
      </c>
      <c r="I17" s="60">
        <f t="shared" ref="I17:I19" si="11">G17</f>
        <v>0</v>
      </c>
      <c r="J17" s="61">
        <f t="shared" ref="J17:J19" si="12">G17</f>
        <v>0</v>
      </c>
      <c r="K17" s="59">
        <f>IF(K$6="",0,IF(WEEKDAY(K$6-1)&gt;5,(L9-K9+N9-M9)*24,0))</f>
        <v>0</v>
      </c>
      <c r="L17" s="60">
        <f t="shared" ref="L17:L19" si="13">K17</f>
        <v>0</v>
      </c>
      <c r="M17" s="60">
        <f t="shared" ref="M17:M19" si="14">K17</f>
        <v>0</v>
      </c>
      <c r="N17" s="61">
        <f t="shared" ref="N17:N19" si="15">K17</f>
        <v>0</v>
      </c>
      <c r="O17" s="59">
        <f>IF(O$6="",0,IF(WEEKDAY(O$6-1)&gt;5,(P9-O9+R9-Q9)*24,0))</f>
        <v>0</v>
      </c>
      <c r="P17" s="60">
        <f t="shared" ref="P17:P19" si="16">O17</f>
        <v>0</v>
      </c>
      <c r="Q17" s="60">
        <f t="shared" ref="Q17:Q19" si="17">O17</f>
        <v>0</v>
      </c>
      <c r="R17" s="61">
        <f t="shared" ref="R17:R19" si="18">O17</f>
        <v>0</v>
      </c>
      <c r="S17" s="59">
        <f>IF(S$6="",0,IF(WEEKDAY(S$6-1)&gt;5,(T9-S9+V9-U9)*24,0))</f>
        <v>0</v>
      </c>
      <c r="T17" s="60">
        <f t="shared" ref="T17:T19" si="19">S17</f>
        <v>0</v>
      </c>
      <c r="U17" s="60">
        <f t="shared" ref="U17:U19" si="20">S17</f>
        <v>0</v>
      </c>
      <c r="V17" s="61">
        <f t="shared" ref="V17:V19" si="21">S17</f>
        <v>0</v>
      </c>
      <c r="W17" s="59">
        <f>IF(W$6="",0,IF(WEEKDAY(W$6-1)&gt;5,(X9-W9+Z9-Y9)*24,0))</f>
        <v>0</v>
      </c>
      <c r="X17" s="60">
        <f t="shared" ref="X17:X19" si="22">W17</f>
        <v>0</v>
      </c>
      <c r="Y17" s="60">
        <f t="shared" ref="Y17:Y19" si="23">W17</f>
        <v>0</v>
      </c>
      <c r="Z17" s="61">
        <f t="shared" ref="Z17:Z19" si="24">W17</f>
        <v>0</v>
      </c>
      <c r="AA17" s="59">
        <f>IF(AA$6="",0,IF(WEEKDAY(AA$6-1)&gt;5,(AB9-AA9+AD9-AC9)*24,0))</f>
        <v>0</v>
      </c>
      <c r="AB17" s="60">
        <f t="shared" ref="AB17:AB19" si="25">AA17</f>
        <v>0</v>
      </c>
      <c r="AC17" s="60">
        <f t="shared" ref="AC17:AC19" si="26">AA17</f>
        <v>0</v>
      </c>
      <c r="AD17" s="61">
        <f t="shared" ref="AD17:AD19" si="27">AA17</f>
        <v>0</v>
      </c>
      <c r="AE17" s="59">
        <f>IF(AE$6="",0,IF(WEEKDAY(AE$6-1)&gt;5,(AF9-AE9+AH9-AG9)*24,0))</f>
        <v>0</v>
      </c>
      <c r="AF17" s="60">
        <f t="shared" ref="AF17:AF19" si="28">AE17</f>
        <v>0</v>
      </c>
      <c r="AG17" s="60">
        <f t="shared" ref="AG17:AG19" si="29">AE17</f>
        <v>0</v>
      </c>
      <c r="AH17" s="61">
        <f t="shared" ref="AH17:AH19" si="30">AE17</f>
        <v>0</v>
      </c>
      <c r="AI17" s="88">
        <f>ROUND(C17+G17+K17+O17+S17+W17+AA17+AE17,2)</f>
        <v>0</v>
      </c>
      <c r="AJ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row>
    <row r="18" spans="1:231" s="46" customFormat="1" ht="13.5" hidden="1" customHeight="1" x14ac:dyDescent="0.2">
      <c r="A18" s="96" t="s">
        <v>22</v>
      </c>
      <c r="B18" s="97"/>
      <c r="C18" s="59">
        <f>IF(C$6="",0,IF(WEEKDAY(C$6-1)&lt;6,(D11-C11+F11-E11)*24,0))</f>
        <v>0</v>
      </c>
      <c r="D18" s="60">
        <f t="shared" si="7"/>
        <v>0</v>
      </c>
      <c r="E18" s="60">
        <f t="shared" si="8"/>
        <v>0</v>
      </c>
      <c r="F18" s="61">
        <f t="shared" si="9"/>
        <v>0</v>
      </c>
      <c r="G18" s="59">
        <f>IF(G$6="",0,IF(WEEKDAY(G$6-1)&lt;6,(H11-G11+J11-I11)*24,0))</f>
        <v>0</v>
      </c>
      <c r="H18" s="60">
        <f t="shared" si="10"/>
        <v>0</v>
      </c>
      <c r="I18" s="60">
        <f t="shared" si="11"/>
        <v>0</v>
      </c>
      <c r="J18" s="61">
        <f t="shared" si="12"/>
        <v>0</v>
      </c>
      <c r="K18" s="59">
        <f>IF(K$6="",0,IF(WEEKDAY(K$6-1)&lt;6,(L11-K11+N11-M11)*24,0))</f>
        <v>0</v>
      </c>
      <c r="L18" s="60">
        <f t="shared" si="13"/>
        <v>0</v>
      </c>
      <c r="M18" s="60">
        <f t="shared" si="14"/>
        <v>0</v>
      </c>
      <c r="N18" s="61">
        <f t="shared" si="15"/>
        <v>0</v>
      </c>
      <c r="O18" s="59">
        <f>IF(O$6="",0,IF(WEEKDAY(O$6-1)&lt;6,(P11-O11+R11-Q11)*24,0))</f>
        <v>0</v>
      </c>
      <c r="P18" s="60">
        <f t="shared" si="16"/>
        <v>0</v>
      </c>
      <c r="Q18" s="60">
        <f t="shared" si="17"/>
        <v>0</v>
      </c>
      <c r="R18" s="61">
        <f t="shared" si="18"/>
        <v>0</v>
      </c>
      <c r="S18" s="59">
        <f>IF(S$6="",0,IF(WEEKDAY(S$6-1)&lt;6,(T11-S11+V11-U11)*24,0))</f>
        <v>0</v>
      </c>
      <c r="T18" s="60">
        <f t="shared" si="19"/>
        <v>0</v>
      </c>
      <c r="U18" s="60">
        <f t="shared" si="20"/>
        <v>0</v>
      </c>
      <c r="V18" s="61">
        <f t="shared" si="21"/>
        <v>0</v>
      </c>
      <c r="W18" s="59">
        <f>IF(W$6="",0,IF(WEEKDAY(W$6-1)&lt;6,(X11-W11+Z11-Y11)*24,0))</f>
        <v>0</v>
      </c>
      <c r="X18" s="60">
        <f t="shared" si="22"/>
        <v>0</v>
      </c>
      <c r="Y18" s="60">
        <f t="shared" si="23"/>
        <v>0</v>
      </c>
      <c r="Z18" s="61">
        <f t="shared" si="24"/>
        <v>0</v>
      </c>
      <c r="AA18" s="59">
        <f>IF(AA$6="",0,IF(WEEKDAY(AA$6-1)&lt;6,(AB11-AA11+AD11-AC11)*24,0))</f>
        <v>0</v>
      </c>
      <c r="AB18" s="60">
        <f t="shared" si="25"/>
        <v>0</v>
      </c>
      <c r="AC18" s="60">
        <f t="shared" si="26"/>
        <v>0</v>
      </c>
      <c r="AD18" s="61">
        <f t="shared" si="27"/>
        <v>0</v>
      </c>
      <c r="AE18" s="59">
        <f>IF(AE$6="",0,IF(WEEKDAY(AE$6-1)&lt;6,(AF11-AE11+AH11-AG11)*24,0))</f>
        <v>0</v>
      </c>
      <c r="AF18" s="60">
        <f t="shared" si="28"/>
        <v>0</v>
      </c>
      <c r="AG18" s="60">
        <f t="shared" si="29"/>
        <v>0</v>
      </c>
      <c r="AH18" s="61">
        <f t="shared" si="30"/>
        <v>0</v>
      </c>
      <c r="AI18" s="88">
        <f>ROUND(C18+G18+K18+O18+S18+W18+AA18+AE18,2)</f>
        <v>0</v>
      </c>
      <c r="AJ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row>
    <row r="19" spans="1:231" s="46" customFormat="1" ht="13.5" hidden="1" customHeight="1" thickBot="1" x14ac:dyDescent="0.25">
      <c r="A19" s="91" t="s">
        <v>23</v>
      </c>
      <c r="B19" s="92"/>
      <c r="C19" s="62">
        <f>IF(C$6="",0,IF(WEEKDAY(C$6-1)&gt;5,(D11-C11+F11-E11)*24,0))</f>
        <v>0</v>
      </c>
      <c r="D19" s="63">
        <f t="shared" si="7"/>
        <v>0</v>
      </c>
      <c r="E19" s="63">
        <f t="shared" si="8"/>
        <v>0</v>
      </c>
      <c r="F19" s="64">
        <f t="shared" si="9"/>
        <v>0</v>
      </c>
      <c r="G19" s="62">
        <f>IF(G$6="",0,IF(WEEKDAY(G$6-1)&gt;5,(H11-G11+J11-I11)*24,0))</f>
        <v>0</v>
      </c>
      <c r="H19" s="63">
        <f t="shared" si="10"/>
        <v>0</v>
      </c>
      <c r="I19" s="63">
        <f t="shared" si="11"/>
        <v>0</v>
      </c>
      <c r="J19" s="64">
        <f t="shared" si="12"/>
        <v>0</v>
      </c>
      <c r="K19" s="62">
        <f>IF(K$6="",0,IF(WEEKDAY(K$6-1)&gt;5,(L11-K11+N11-M11)*24,0))</f>
        <v>0</v>
      </c>
      <c r="L19" s="63">
        <f t="shared" si="13"/>
        <v>0</v>
      </c>
      <c r="M19" s="63">
        <f t="shared" si="14"/>
        <v>0</v>
      </c>
      <c r="N19" s="64">
        <f t="shared" si="15"/>
        <v>0</v>
      </c>
      <c r="O19" s="62">
        <f>IF(O$6="",0,IF(WEEKDAY(O$6-1)&gt;5,(P11-O11+R11-Q11)*24,0))</f>
        <v>0</v>
      </c>
      <c r="P19" s="63">
        <f t="shared" si="16"/>
        <v>0</v>
      </c>
      <c r="Q19" s="63">
        <f t="shared" si="17"/>
        <v>0</v>
      </c>
      <c r="R19" s="64">
        <f t="shared" si="18"/>
        <v>0</v>
      </c>
      <c r="S19" s="62">
        <f>IF(S$6="",0,IF(WEEKDAY(S$6-1)&gt;5,(T11-S11+V11-U11)*24,0))</f>
        <v>0</v>
      </c>
      <c r="T19" s="63">
        <f t="shared" si="19"/>
        <v>0</v>
      </c>
      <c r="U19" s="63">
        <f t="shared" si="20"/>
        <v>0</v>
      </c>
      <c r="V19" s="64">
        <f t="shared" si="21"/>
        <v>0</v>
      </c>
      <c r="W19" s="62">
        <f>IF(W$6="",0,IF(WEEKDAY(W$6-1)&gt;5,(X11-W11+Z11-Y11)*24,0))</f>
        <v>0</v>
      </c>
      <c r="X19" s="63">
        <f t="shared" si="22"/>
        <v>0</v>
      </c>
      <c r="Y19" s="63">
        <f t="shared" si="23"/>
        <v>0</v>
      </c>
      <c r="Z19" s="64">
        <f t="shared" si="24"/>
        <v>0</v>
      </c>
      <c r="AA19" s="62">
        <f>IF(AA$6="",0,IF(WEEKDAY(AA$6-1)&gt;5,(AB11-AA11+AD11-AC11)*24,0))</f>
        <v>0</v>
      </c>
      <c r="AB19" s="63">
        <f t="shared" si="25"/>
        <v>0</v>
      </c>
      <c r="AC19" s="63">
        <f t="shared" si="26"/>
        <v>0</v>
      </c>
      <c r="AD19" s="64">
        <f t="shared" si="27"/>
        <v>0</v>
      </c>
      <c r="AE19" s="62">
        <f>IF(AE$6="",0,IF(WEEKDAY(AE$6-1)&gt;5,(AF11-AE11+AH11-AG11)*24,0))</f>
        <v>0</v>
      </c>
      <c r="AF19" s="63">
        <f t="shared" si="28"/>
        <v>0</v>
      </c>
      <c r="AG19" s="63">
        <f t="shared" si="29"/>
        <v>0</v>
      </c>
      <c r="AH19" s="64">
        <f t="shared" si="30"/>
        <v>0</v>
      </c>
      <c r="AI19" s="89">
        <f>ROUND(C19+G19+K19+O19+S19+W19+AA19+AE19,2)</f>
        <v>0</v>
      </c>
      <c r="AJ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row>
    <row r="20" spans="1:231" s="77" customFormat="1" ht="30" customHeight="1" thickTop="1" x14ac:dyDescent="0.2">
      <c r="A20" s="27" t="s">
        <v>24</v>
      </c>
      <c r="B20" s="28"/>
      <c r="C20" s="32" t="s">
        <v>16</v>
      </c>
      <c r="D20" s="29" t="s">
        <v>17</v>
      </c>
      <c r="E20" s="29" t="s">
        <v>16</v>
      </c>
      <c r="F20" s="33" t="s">
        <v>17</v>
      </c>
      <c r="G20" s="32" t="s">
        <v>16</v>
      </c>
      <c r="H20" s="29" t="s">
        <v>17</v>
      </c>
      <c r="I20" s="29" t="s">
        <v>16</v>
      </c>
      <c r="J20" s="33" t="s">
        <v>17</v>
      </c>
      <c r="K20" s="32" t="s">
        <v>16</v>
      </c>
      <c r="L20" s="29" t="s">
        <v>17</v>
      </c>
      <c r="M20" s="29" t="s">
        <v>16</v>
      </c>
      <c r="N20" s="33" t="s">
        <v>17</v>
      </c>
      <c r="O20" s="32" t="s">
        <v>16</v>
      </c>
      <c r="P20" s="29" t="s">
        <v>17</v>
      </c>
      <c r="Q20" s="29" t="s">
        <v>16</v>
      </c>
      <c r="R20" s="33" t="s">
        <v>17</v>
      </c>
      <c r="S20" s="32" t="s">
        <v>16</v>
      </c>
      <c r="T20" s="29" t="s">
        <v>17</v>
      </c>
      <c r="U20" s="29" t="s">
        <v>16</v>
      </c>
      <c r="V20" s="33" t="s">
        <v>17</v>
      </c>
      <c r="W20" s="32" t="s">
        <v>16</v>
      </c>
      <c r="X20" s="29" t="s">
        <v>17</v>
      </c>
      <c r="Y20" s="29" t="s">
        <v>16</v>
      </c>
      <c r="Z20" s="33" t="s">
        <v>17</v>
      </c>
      <c r="AA20" s="32" t="s">
        <v>16</v>
      </c>
      <c r="AB20" s="29" t="s">
        <v>17</v>
      </c>
      <c r="AC20" s="29" t="s">
        <v>16</v>
      </c>
      <c r="AD20" s="33" t="s">
        <v>17</v>
      </c>
      <c r="AE20" s="32" t="s">
        <v>16</v>
      </c>
      <c r="AF20" s="29" t="s">
        <v>17</v>
      </c>
      <c r="AG20" s="29" t="s">
        <v>16</v>
      </c>
      <c r="AH20" s="33" t="s">
        <v>17</v>
      </c>
      <c r="AI20" s="49" t="s">
        <v>4</v>
      </c>
      <c r="AJ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row>
    <row r="21" spans="1:231" s="43" customFormat="1" ht="20.100000000000001" customHeight="1" x14ac:dyDescent="0.2">
      <c r="A21" s="117" t="s">
        <v>15</v>
      </c>
      <c r="B21" s="118"/>
      <c r="C21" s="34"/>
      <c r="D21" s="26"/>
      <c r="E21" s="26"/>
      <c r="F21" s="35"/>
      <c r="G21" s="34"/>
      <c r="H21" s="26"/>
      <c r="I21" s="26"/>
      <c r="J21" s="35"/>
      <c r="K21" s="34"/>
      <c r="L21" s="26"/>
      <c r="M21" s="26"/>
      <c r="N21" s="35"/>
      <c r="O21" s="34"/>
      <c r="P21" s="26"/>
      <c r="Q21" s="26"/>
      <c r="R21" s="35"/>
      <c r="S21" s="34"/>
      <c r="T21" s="26"/>
      <c r="U21" s="26"/>
      <c r="V21" s="35"/>
      <c r="W21" s="34"/>
      <c r="X21" s="26"/>
      <c r="Y21" s="26"/>
      <c r="Z21" s="35"/>
      <c r="AA21" s="34"/>
      <c r="AB21" s="26"/>
      <c r="AC21" s="26"/>
      <c r="AD21" s="35"/>
      <c r="AE21" s="34"/>
      <c r="AF21" s="26"/>
      <c r="AG21" s="26"/>
      <c r="AH21" s="35"/>
      <c r="AI21" s="50" t="str">
        <f>AI28&amp;" + "&amp;AI29</f>
        <v>0 + 0</v>
      </c>
      <c r="AJ21" s="44"/>
      <c r="AK21" s="76"/>
      <c r="AL21" s="44"/>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row>
    <row r="22" spans="1:231" s="43" customFormat="1" ht="12" customHeight="1" x14ac:dyDescent="0.2">
      <c r="A22" s="99" t="str">
        <f>"- dělená směna"</f>
        <v>- dělená směna</v>
      </c>
      <c r="B22" s="100"/>
      <c r="C22" s="93" t="str">
        <f>IF(E21-D21&gt;=2/24,"Ano","")</f>
        <v/>
      </c>
      <c r="D22" s="94"/>
      <c r="E22" s="94"/>
      <c r="F22" s="95"/>
      <c r="G22" s="101" t="str">
        <f>IF(I21-H21&gt;=2/24,"Ano","")</f>
        <v/>
      </c>
      <c r="H22" s="102"/>
      <c r="I22" s="102"/>
      <c r="J22" s="103"/>
      <c r="K22" s="101" t="str">
        <f>IF(M21-L21&gt;=2/24,"Ano","")</f>
        <v/>
      </c>
      <c r="L22" s="102"/>
      <c r="M22" s="102"/>
      <c r="N22" s="103"/>
      <c r="O22" s="101" t="str">
        <f>IF(Q21-P21&gt;=2/24,"Ano","")</f>
        <v/>
      </c>
      <c r="P22" s="102"/>
      <c r="Q22" s="102"/>
      <c r="R22" s="103"/>
      <c r="S22" s="101" t="str">
        <f>IF(U21-T21&gt;=2/24,"Ano","")</f>
        <v/>
      </c>
      <c r="T22" s="102"/>
      <c r="U22" s="102"/>
      <c r="V22" s="103"/>
      <c r="W22" s="101" t="str">
        <f>IF(Y21-X21&gt;=2/24,"Ano","")</f>
        <v/>
      </c>
      <c r="X22" s="102"/>
      <c r="Y22" s="102"/>
      <c r="Z22" s="103"/>
      <c r="AA22" s="101" t="str">
        <f>IF(AC21-AB21&gt;=2/24,"Ano","")</f>
        <v/>
      </c>
      <c r="AB22" s="102"/>
      <c r="AC22" s="102"/>
      <c r="AD22" s="103"/>
      <c r="AE22" s="101" t="str">
        <f>IF(AG21-AF21&gt;=2/24,"Ano","")</f>
        <v/>
      </c>
      <c r="AF22" s="102"/>
      <c r="AG22" s="102"/>
      <c r="AH22" s="103"/>
      <c r="AI22" s="51">
        <f>COUNTIF(C22:AH22,"ano")</f>
        <v>0</v>
      </c>
      <c r="AJ22" s="44"/>
      <c r="AK22" s="76"/>
      <c r="AL22" s="44"/>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row>
    <row r="23" spans="1:231" s="43" customFormat="1" ht="20.100000000000001" customHeight="1" x14ac:dyDescent="0.2">
      <c r="A23" s="117" t="s">
        <v>26</v>
      </c>
      <c r="B23" s="118"/>
      <c r="C23" s="36"/>
      <c r="D23" s="23"/>
      <c r="E23" s="23"/>
      <c r="F23" s="37"/>
      <c r="G23" s="36"/>
      <c r="H23" s="23"/>
      <c r="I23" s="23"/>
      <c r="J23" s="37"/>
      <c r="K23" s="36"/>
      <c r="L23" s="23"/>
      <c r="M23" s="23"/>
      <c r="N23" s="37"/>
      <c r="O23" s="36"/>
      <c r="P23" s="23"/>
      <c r="Q23" s="23"/>
      <c r="R23" s="37"/>
      <c r="S23" s="36"/>
      <c r="T23" s="23"/>
      <c r="U23" s="23"/>
      <c r="V23" s="37"/>
      <c r="W23" s="36"/>
      <c r="X23" s="23"/>
      <c r="Y23" s="23"/>
      <c r="Z23" s="37"/>
      <c r="AA23" s="36"/>
      <c r="AB23" s="23"/>
      <c r="AC23" s="23"/>
      <c r="AD23" s="37"/>
      <c r="AE23" s="36"/>
      <c r="AF23" s="23"/>
      <c r="AG23" s="23"/>
      <c r="AH23" s="37"/>
      <c r="AI23" s="52" t="str">
        <f>AI30&amp;" + "&amp;AI31</f>
        <v>0 + 0</v>
      </c>
      <c r="AJ23" s="44"/>
      <c r="AK23" s="76"/>
      <c r="AL23" s="44"/>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row>
    <row r="24" spans="1:231" s="43" customFormat="1" ht="20.100000000000001" customHeight="1" x14ac:dyDescent="0.2">
      <c r="A24" s="109" t="s">
        <v>27</v>
      </c>
      <c r="B24" s="110"/>
      <c r="C24" s="36"/>
      <c r="D24" s="23"/>
      <c r="E24" s="23"/>
      <c r="F24" s="37"/>
      <c r="G24" s="36"/>
      <c r="H24" s="23"/>
      <c r="I24" s="23"/>
      <c r="J24" s="37"/>
      <c r="K24" s="36"/>
      <c r="L24" s="23"/>
      <c r="M24" s="23"/>
      <c r="N24" s="37"/>
      <c r="O24" s="36"/>
      <c r="P24" s="23"/>
      <c r="Q24" s="23"/>
      <c r="R24" s="37"/>
      <c r="S24" s="36"/>
      <c r="T24" s="23"/>
      <c r="U24" s="23"/>
      <c r="V24" s="37"/>
      <c r="W24" s="36"/>
      <c r="X24" s="23"/>
      <c r="Y24" s="23"/>
      <c r="Z24" s="37"/>
      <c r="AA24" s="36"/>
      <c r="AB24" s="23"/>
      <c r="AC24" s="23"/>
      <c r="AD24" s="37"/>
      <c r="AE24" s="36"/>
      <c r="AF24" s="23"/>
      <c r="AG24" s="23"/>
      <c r="AH24" s="37"/>
      <c r="AI24" s="53">
        <f>ROUND((SUMIF(C20:AH20,"=do",C24:AH24)-SUMIF(C20:AH20,"=od",C24:AH24))*24,1)</f>
        <v>0</v>
      </c>
      <c r="AJ24" s="44"/>
      <c r="AK24" s="76"/>
      <c r="AL24" s="44"/>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row>
    <row r="25" spans="1:231" s="43" customFormat="1" ht="14.25" customHeight="1" x14ac:dyDescent="0.2">
      <c r="A25" s="119" t="s">
        <v>19</v>
      </c>
      <c r="B25" s="120"/>
      <c r="C25" s="111" t="str">
        <f>ROUND((D21-C21+F21-E21+D23-C23+F23-E23)*24,2)&amp;" / "&amp;ROUND((D24-C24+F24-E24)*24,2)</f>
        <v>0 / 0</v>
      </c>
      <c r="D25" s="112"/>
      <c r="E25" s="112"/>
      <c r="F25" s="113"/>
      <c r="G25" s="111" t="str">
        <f t="shared" ref="G25" si="31">ROUND((H21-G21+J21-I21+H23-G23+J23-I23)*24,2)&amp;" / "&amp;ROUND((H24-G24+J24-I24)*24,2)</f>
        <v>0 / 0</v>
      </c>
      <c r="H25" s="112"/>
      <c r="I25" s="112"/>
      <c r="J25" s="113"/>
      <c r="K25" s="111" t="str">
        <f t="shared" ref="K25" si="32">ROUND((L21-K21+N21-M21+L23-K23+N23-M23)*24,2)&amp;" / "&amp;ROUND((L24-K24+N24-M24)*24,2)</f>
        <v>0 / 0</v>
      </c>
      <c r="L25" s="112"/>
      <c r="M25" s="112"/>
      <c r="N25" s="113"/>
      <c r="O25" s="111" t="str">
        <f t="shared" ref="O25" si="33">ROUND((P21-O21+R21-Q21+P23-O23+R23-Q23)*24,2)&amp;" / "&amp;ROUND((P24-O24+R24-Q24)*24,2)</f>
        <v>0 / 0</v>
      </c>
      <c r="P25" s="112"/>
      <c r="Q25" s="112"/>
      <c r="R25" s="113"/>
      <c r="S25" s="111" t="str">
        <f t="shared" ref="S25" si="34">ROUND((T21-S21+V21-U21+T23-S23+V23-U23)*24,2)&amp;" / "&amp;ROUND((T24-S24+V24-U24)*24,2)</f>
        <v>0 / 0</v>
      </c>
      <c r="T25" s="112"/>
      <c r="U25" s="112"/>
      <c r="V25" s="113"/>
      <c r="W25" s="111" t="str">
        <f t="shared" ref="W25" si="35">ROUND((X21-W21+Z21-Y21+X23-W23+Z23-Y23)*24,2)&amp;" / "&amp;ROUND((X24-W24+Z24-Y24)*24,2)</f>
        <v>0 / 0</v>
      </c>
      <c r="X25" s="112"/>
      <c r="Y25" s="112"/>
      <c r="Z25" s="113"/>
      <c r="AA25" s="111" t="str">
        <f t="shared" ref="AA25" si="36">ROUND((AB21-AA21+AD21-AC21+AB23-AA23+AD23-AC23)*24,2)&amp;" / "&amp;ROUND((AB24-AA24+AD24-AC24)*24,2)</f>
        <v>0 / 0</v>
      </c>
      <c r="AB25" s="112"/>
      <c r="AC25" s="112"/>
      <c r="AD25" s="113"/>
      <c r="AE25" s="111" t="str">
        <f t="shared" ref="AE25" si="37">ROUND((AF21-AE21+AH21-AG21+AF23-AE23+AH23-AG23)*24,2)&amp;" / "&amp;ROUND((AF24-AE24+AH24-AG24)*24,2)</f>
        <v>0 / 0</v>
      </c>
      <c r="AF25" s="112"/>
      <c r="AG25" s="112"/>
      <c r="AH25" s="113"/>
      <c r="AI25" s="54"/>
      <c r="AJ25" s="44"/>
      <c r="AK25" s="76"/>
      <c r="AL25" s="44"/>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row>
    <row r="26" spans="1:231" s="43" customFormat="1" ht="20.100000000000001" customHeight="1" x14ac:dyDescent="0.2">
      <c r="A26" s="114" t="s">
        <v>18</v>
      </c>
      <c r="B26" s="115"/>
      <c r="C26" s="38"/>
      <c r="D26" s="30"/>
      <c r="E26" s="30"/>
      <c r="F26" s="39"/>
      <c r="G26" s="38"/>
      <c r="H26" s="30"/>
      <c r="I26" s="30"/>
      <c r="J26" s="39"/>
      <c r="K26" s="38"/>
      <c r="L26" s="30"/>
      <c r="M26" s="30"/>
      <c r="N26" s="39"/>
      <c r="O26" s="38"/>
      <c r="P26" s="30"/>
      <c r="Q26" s="30"/>
      <c r="R26" s="39"/>
      <c r="S26" s="38"/>
      <c r="T26" s="30"/>
      <c r="U26" s="30"/>
      <c r="V26" s="39"/>
      <c r="W26" s="38"/>
      <c r="X26" s="30"/>
      <c r="Y26" s="30"/>
      <c r="Z26" s="39"/>
      <c r="AA26" s="38"/>
      <c r="AB26" s="30"/>
      <c r="AC26" s="30"/>
      <c r="AD26" s="39"/>
      <c r="AE26" s="38"/>
      <c r="AF26" s="30"/>
      <c r="AG26" s="30"/>
      <c r="AH26" s="39"/>
      <c r="AI26" s="55">
        <f>(SUMIF(C20:AH20,"=do",C26:AH26)-SUMIF(C20:AH20,"=od",C26:AH26))*24</f>
        <v>0</v>
      </c>
      <c r="AJ26" s="44"/>
      <c r="AL26" s="44"/>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row>
    <row r="27" spans="1:231" s="43" customFormat="1" ht="20.100000000000001" customHeight="1" thickBot="1" x14ac:dyDescent="0.25">
      <c r="A27" s="104" t="s">
        <v>25</v>
      </c>
      <c r="B27" s="105"/>
      <c r="C27" s="106"/>
      <c r="D27" s="107"/>
      <c r="E27" s="107"/>
      <c r="F27" s="108"/>
      <c r="G27" s="106"/>
      <c r="H27" s="107"/>
      <c r="I27" s="107"/>
      <c r="J27" s="108"/>
      <c r="K27" s="106"/>
      <c r="L27" s="107"/>
      <c r="M27" s="107"/>
      <c r="N27" s="108"/>
      <c r="O27" s="106"/>
      <c r="P27" s="107"/>
      <c r="Q27" s="107"/>
      <c r="R27" s="108"/>
      <c r="S27" s="106"/>
      <c r="T27" s="107"/>
      <c r="U27" s="107"/>
      <c r="V27" s="108"/>
      <c r="W27" s="106"/>
      <c r="X27" s="107"/>
      <c r="Y27" s="107"/>
      <c r="Z27" s="108"/>
      <c r="AA27" s="106"/>
      <c r="AB27" s="107"/>
      <c r="AC27" s="107"/>
      <c r="AD27" s="108"/>
      <c r="AE27" s="106"/>
      <c r="AF27" s="107"/>
      <c r="AG27" s="107"/>
      <c r="AH27" s="108"/>
      <c r="AI27" s="74">
        <f>SUM(C27:AE27)</f>
        <v>0</v>
      </c>
      <c r="AJ27" s="44"/>
      <c r="AL27" s="44"/>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row>
    <row r="28" spans="1:231" s="46" customFormat="1" ht="14.25" hidden="1" customHeight="1" thickTop="1" x14ac:dyDescent="0.2">
      <c r="A28" s="96" t="s">
        <v>20</v>
      </c>
      <c r="B28" s="97"/>
      <c r="C28" s="59">
        <f>IF(C$6="",0,IF(WEEKDAY(C$6-1)&lt;6,(D21-C21+F21-E21)*24,0))</f>
        <v>0</v>
      </c>
      <c r="D28" s="60">
        <f>C28</f>
        <v>0</v>
      </c>
      <c r="E28" s="60">
        <f>C28</f>
        <v>0</v>
      </c>
      <c r="F28" s="61">
        <f>C28</f>
        <v>0</v>
      </c>
      <c r="G28" s="59">
        <f>IF(G$6="",0,IF(WEEKDAY(G$6-1)&lt;6,(H21-G21+J21-I21)*24,0))</f>
        <v>0</v>
      </c>
      <c r="H28" s="60">
        <f>G28</f>
        <v>0</v>
      </c>
      <c r="I28" s="60">
        <f>G28</f>
        <v>0</v>
      </c>
      <c r="J28" s="61">
        <f>G28</f>
        <v>0</v>
      </c>
      <c r="K28" s="59">
        <f>IF(K$6="",0,IF(WEEKDAY(K$6-1)&lt;6,(L21-K21+N21-M21)*24,0))</f>
        <v>0</v>
      </c>
      <c r="L28" s="60">
        <f>K28</f>
        <v>0</v>
      </c>
      <c r="M28" s="60">
        <f>K28</f>
        <v>0</v>
      </c>
      <c r="N28" s="61">
        <f>K28</f>
        <v>0</v>
      </c>
      <c r="O28" s="59">
        <f>IF(O$6="",0,IF(WEEKDAY(O$6-1)&lt;6,(P21-O21+R21-Q21)*24,0))</f>
        <v>0</v>
      </c>
      <c r="P28" s="60">
        <f>O28</f>
        <v>0</v>
      </c>
      <c r="Q28" s="60">
        <f>O28</f>
        <v>0</v>
      </c>
      <c r="R28" s="61">
        <f>O28</f>
        <v>0</v>
      </c>
      <c r="S28" s="59">
        <f>IF(S$6="",0,IF(WEEKDAY(S$6-1)&lt;6,(T21-S21+V21-U21)*24,0))</f>
        <v>0</v>
      </c>
      <c r="T28" s="60">
        <f>S28</f>
        <v>0</v>
      </c>
      <c r="U28" s="60">
        <f>S28</f>
        <v>0</v>
      </c>
      <c r="V28" s="61">
        <f>S28</f>
        <v>0</v>
      </c>
      <c r="W28" s="59">
        <f>IF(W$6="",0,IF(WEEKDAY(W$6-1)&lt;6,(X21-W21+Z21-Y21)*24,0))</f>
        <v>0</v>
      </c>
      <c r="X28" s="60">
        <f>W28</f>
        <v>0</v>
      </c>
      <c r="Y28" s="60">
        <f>W28</f>
        <v>0</v>
      </c>
      <c r="Z28" s="61">
        <f>W28</f>
        <v>0</v>
      </c>
      <c r="AA28" s="59">
        <f>IF(AA$6="",0,IF(WEEKDAY(AA$6-1)&lt;6,(AB21-AA21+AD21-AC21)*24,0))</f>
        <v>0</v>
      </c>
      <c r="AB28" s="60">
        <f>AA28</f>
        <v>0</v>
      </c>
      <c r="AC28" s="60">
        <f>AA28</f>
        <v>0</v>
      </c>
      <c r="AD28" s="61">
        <f>AA28</f>
        <v>0</v>
      </c>
      <c r="AE28" s="59">
        <f>IF(AE$6="",0,IF(WEEKDAY(AE$6-1)&lt;6,(AF21-AE21+AH21-AG21)*24,0))</f>
        <v>0</v>
      </c>
      <c r="AF28" s="60">
        <f>AE28</f>
        <v>0</v>
      </c>
      <c r="AG28" s="60">
        <f>AE28</f>
        <v>0</v>
      </c>
      <c r="AH28" s="61">
        <f>AE28</f>
        <v>0</v>
      </c>
      <c r="AI28" s="86">
        <f>ROUND(C28+G28+K28+O28+S28+W28+AA28+AE28,2)</f>
        <v>0</v>
      </c>
      <c r="AJ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row>
    <row r="29" spans="1:231" s="46" customFormat="1" ht="13.5" hidden="1" customHeight="1" x14ac:dyDescent="0.2">
      <c r="A29" s="96" t="s">
        <v>21</v>
      </c>
      <c r="B29" s="97"/>
      <c r="C29" s="59">
        <f>IF(C$6="",0,IF(WEEKDAY(C$6-1)&gt;5,(D21-C21+F21-E21)*24,0))</f>
        <v>0</v>
      </c>
      <c r="D29" s="60">
        <f t="shared" ref="D29:D31" si="38">C29</f>
        <v>0</v>
      </c>
      <c r="E29" s="60">
        <f t="shared" ref="E29:E31" si="39">C29</f>
        <v>0</v>
      </c>
      <c r="F29" s="61">
        <f t="shared" ref="F29:F31" si="40">C29</f>
        <v>0</v>
      </c>
      <c r="G29" s="59">
        <f>IF(G$6="",0,IF(WEEKDAY(G$6-1)&gt;5,(H21-G21+J21-I21)*24,0))</f>
        <v>0</v>
      </c>
      <c r="H29" s="60">
        <f t="shared" ref="H29:H31" si="41">G29</f>
        <v>0</v>
      </c>
      <c r="I29" s="60">
        <f t="shared" ref="I29:I31" si="42">G29</f>
        <v>0</v>
      </c>
      <c r="J29" s="61">
        <f t="shared" ref="J29:J31" si="43">G29</f>
        <v>0</v>
      </c>
      <c r="K29" s="59">
        <f>IF(K$6="",0,IF(WEEKDAY(K$6-1)&gt;5,(L21-K21+N21-M21)*24,0))</f>
        <v>0</v>
      </c>
      <c r="L29" s="60">
        <f t="shared" ref="L29:L31" si="44">K29</f>
        <v>0</v>
      </c>
      <c r="M29" s="60">
        <f t="shared" ref="M29:M31" si="45">K29</f>
        <v>0</v>
      </c>
      <c r="N29" s="61">
        <f t="shared" ref="N29:N31" si="46">K29</f>
        <v>0</v>
      </c>
      <c r="O29" s="59">
        <f>IF(O$6="",0,IF(WEEKDAY(O$6-1)&gt;5,(P21-O21+R21-Q21)*24,0))</f>
        <v>0</v>
      </c>
      <c r="P29" s="60">
        <f t="shared" ref="P29:P31" si="47">O29</f>
        <v>0</v>
      </c>
      <c r="Q29" s="60">
        <f t="shared" ref="Q29:Q31" si="48">O29</f>
        <v>0</v>
      </c>
      <c r="R29" s="61">
        <f t="shared" ref="R29:R31" si="49">O29</f>
        <v>0</v>
      </c>
      <c r="S29" s="59">
        <f>IF(S$6="",0,IF(WEEKDAY(S$6-1)&gt;5,(T21-S21+V21-U21)*24,0))</f>
        <v>0</v>
      </c>
      <c r="T29" s="60">
        <f t="shared" ref="T29:T31" si="50">S29</f>
        <v>0</v>
      </c>
      <c r="U29" s="60">
        <f t="shared" ref="U29:U31" si="51">S29</f>
        <v>0</v>
      </c>
      <c r="V29" s="61">
        <f t="shared" ref="V29:V31" si="52">S29</f>
        <v>0</v>
      </c>
      <c r="W29" s="59">
        <f>IF(W$6="",0,IF(WEEKDAY(W$6-1)&gt;5,(X21-W21+Z21-Y21)*24,0))</f>
        <v>0</v>
      </c>
      <c r="X29" s="60">
        <f t="shared" ref="X29:X31" si="53">W29</f>
        <v>0</v>
      </c>
      <c r="Y29" s="60">
        <f t="shared" ref="Y29:Y31" si="54">W29</f>
        <v>0</v>
      </c>
      <c r="Z29" s="61">
        <f t="shared" ref="Z29:Z31" si="55">W29</f>
        <v>0</v>
      </c>
      <c r="AA29" s="59">
        <f>IF(AA$6="",0,IF(WEEKDAY(AA$6-1)&gt;5,(AB21-AA21+AD21-AC21)*24,0))</f>
        <v>0</v>
      </c>
      <c r="AB29" s="60">
        <f t="shared" ref="AB29:AB31" si="56">AA29</f>
        <v>0</v>
      </c>
      <c r="AC29" s="60">
        <f t="shared" ref="AC29:AC31" si="57">AA29</f>
        <v>0</v>
      </c>
      <c r="AD29" s="61">
        <f t="shared" ref="AD29:AD31" si="58">AA29</f>
        <v>0</v>
      </c>
      <c r="AE29" s="59">
        <f>IF(AE$6="",0,IF(WEEKDAY(AE$6-1)&gt;5,(AF21-AE21+AH21-AG21)*24,0))</f>
        <v>0</v>
      </c>
      <c r="AF29" s="60">
        <f t="shared" ref="AF29:AF31" si="59">AE29</f>
        <v>0</v>
      </c>
      <c r="AG29" s="60">
        <f t="shared" ref="AG29:AG31" si="60">AE29</f>
        <v>0</v>
      </c>
      <c r="AH29" s="61">
        <f t="shared" ref="AH29:AH31" si="61">AE29</f>
        <v>0</v>
      </c>
      <c r="AI29" s="88">
        <f>ROUND(C29+G29+K29+O29+S29+W29+AA29+AE29,2)</f>
        <v>0</v>
      </c>
      <c r="AJ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row>
    <row r="30" spans="1:231" s="46" customFormat="1" ht="13.5" hidden="1" customHeight="1" x14ac:dyDescent="0.2">
      <c r="A30" s="96" t="s">
        <v>22</v>
      </c>
      <c r="B30" s="97"/>
      <c r="C30" s="59">
        <f>IF(C$6="",0,IF(WEEKDAY(C$6-1)&lt;6,(D23-C23+F23-E23)*24,0))</f>
        <v>0</v>
      </c>
      <c r="D30" s="60">
        <f t="shared" si="38"/>
        <v>0</v>
      </c>
      <c r="E30" s="60">
        <f t="shared" si="39"/>
        <v>0</v>
      </c>
      <c r="F30" s="61">
        <f t="shared" si="40"/>
        <v>0</v>
      </c>
      <c r="G30" s="59">
        <f>IF(G$6="",0,IF(WEEKDAY(G$6-1)&lt;6,(H23-G23+J23-I23)*24,0))</f>
        <v>0</v>
      </c>
      <c r="H30" s="60">
        <f t="shared" si="41"/>
        <v>0</v>
      </c>
      <c r="I30" s="60">
        <f t="shared" si="42"/>
        <v>0</v>
      </c>
      <c r="J30" s="61">
        <f t="shared" si="43"/>
        <v>0</v>
      </c>
      <c r="K30" s="59">
        <f>IF(K$6="",0,IF(WEEKDAY(K$6-1)&lt;6,(L23-K23+N23-M23)*24,0))</f>
        <v>0</v>
      </c>
      <c r="L30" s="60">
        <f t="shared" si="44"/>
        <v>0</v>
      </c>
      <c r="M30" s="60">
        <f t="shared" si="45"/>
        <v>0</v>
      </c>
      <c r="N30" s="61">
        <f t="shared" si="46"/>
        <v>0</v>
      </c>
      <c r="O30" s="59">
        <f>IF(O$6="",0,IF(WEEKDAY(O$6-1)&lt;6,(P23-O23+R23-Q23)*24,0))</f>
        <v>0</v>
      </c>
      <c r="P30" s="60">
        <f t="shared" si="47"/>
        <v>0</v>
      </c>
      <c r="Q30" s="60">
        <f t="shared" si="48"/>
        <v>0</v>
      </c>
      <c r="R30" s="61">
        <f t="shared" si="49"/>
        <v>0</v>
      </c>
      <c r="S30" s="59">
        <f>IF(S$6="",0,IF(WEEKDAY(S$6-1)&lt;6,(T23-S23+V23-U23)*24,0))</f>
        <v>0</v>
      </c>
      <c r="T30" s="60">
        <f t="shared" si="50"/>
        <v>0</v>
      </c>
      <c r="U30" s="60">
        <f t="shared" si="51"/>
        <v>0</v>
      </c>
      <c r="V30" s="61">
        <f t="shared" si="52"/>
        <v>0</v>
      </c>
      <c r="W30" s="59">
        <f>IF(W$6="",0,IF(WEEKDAY(W$6-1)&lt;6,(X23-W23+Z23-Y23)*24,0))</f>
        <v>0</v>
      </c>
      <c r="X30" s="60">
        <f t="shared" si="53"/>
        <v>0</v>
      </c>
      <c r="Y30" s="60">
        <f t="shared" si="54"/>
        <v>0</v>
      </c>
      <c r="Z30" s="61">
        <f t="shared" si="55"/>
        <v>0</v>
      </c>
      <c r="AA30" s="59">
        <f>IF(AA$6="",0,IF(WEEKDAY(AA$6-1)&lt;6,(AB23-AA23+AD23-AC23)*24,0))</f>
        <v>0</v>
      </c>
      <c r="AB30" s="60">
        <f t="shared" si="56"/>
        <v>0</v>
      </c>
      <c r="AC30" s="60">
        <f t="shared" si="57"/>
        <v>0</v>
      </c>
      <c r="AD30" s="61">
        <f t="shared" si="58"/>
        <v>0</v>
      </c>
      <c r="AE30" s="59">
        <f>IF(AE$6="",0,IF(WEEKDAY(AE$6-1)&lt;6,(AF23-AE23+AH23-AG23)*24,0))</f>
        <v>0</v>
      </c>
      <c r="AF30" s="60">
        <f t="shared" si="59"/>
        <v>0</v>
      </c>
      <c r="AG30" s="60">
        <f t="shared" si="60"/>
        <v>0</v>
      </c>
      <c r="AH30" s="61">
        <f t="shared" si="61"/>
        <v>0</v>
      </c>
      <c r="AI30" s="88">
        <f>ROUND(C30+G30+K30+O30+S30+W30+AA30+AE30,2)</f>
        <v>0</v>
      </c>
      <c r="AJ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row>
    <row r="31" spans="1:231" s="46" customFormat="1" ht="13.5" hidden="1" customHeight="1" thickBot="1" x14ac:dyDescent="0.25">
      <c r="A31" s="91" t="s">
        <v>23</v>
      </c>
      <c r="B31" s="92"/>
      <c r="C31" s="62">
        <f>IF(C$6="",0,IF(WEEKDAY(C$6-1)&gt;5,(D23-C23+F23-E23)*24,0))</f>
        <v>0</v>
      </c>
      <c r="D31" s="63">
        <f t="shared" si="38"/>
        <v>0</v>
      </c>
      <c r="E31" s="63">
        <f t="shared" si="39"/>
        <v>0</v>
      </c>
      <c r="F31" s="64">
        <f t="shared" si="40"/>
        <v>0</v>
      </c>
      <c r="G31" s="62">
        <f>IF(G$6="",0,IF(WEEKDAY(G$6-1)&gt;5,(H23-G23+J23-I23)*24,0))</f>
        <v>0</v>
      </c>
      <c r="H31" s="63">
        <f t="shared" si="41"/>
        <v>0</v>
      </c>
      <c r="I31" s="63">
        <f t="shared" si="42"/>
        <v>0</v>
      </c>
      <c r="J31" s="64">
        <f t="shared" si="43"/>
        <v>0</v>
      </c>
      <c r="K31" s="62">
        <f>IF(K$6="",0,IF(WEEKDAY(K$6-1)&gt;5,(L23-K23+N23-M23)*24,0))</f>
        <v>0</v>
      </c>
      <c r="L31" s="63">
        <f t="shared" si="44"/>
        <v>0</v>
      </c>
      <c r="M31" s="63">
        <f t="shared" si="45"/>
        <v>0</v>
      </c>
      <c r="N31" s="64">
        <f t="shared" si="46"/>
        <v>0</v>
      </c>
      <c r="O31" s="62">
        <f>IF(O$6="",0,IF(WEEKDAY(O$6-1)&gt;5,(P23-O23+R23-Q23)*24,0))</f>
        <v>0</v>
      </c>
      <c r="P31" s="63">
        <f t="shared" si="47"/>
        <v>0</v>
      </c>
      <c r="Q31" s="63">
        <f t="shared" si="48"/>
        <v>0</v>
      </c>
      <c r="R31" s="64">
        <f t="shared" si="49"/>
        <v>0</v>
      </c>
      <c r="S31" s="62">
        <f>IF(S$6="",0,IF(WEEKDAY(S$6-1)&gt;5,(T23-S23+V23-U23)*24,0))</f>
        <v>0</v>
      </c>
      <c r="T31" s="63">
        <f t="shared" si="50"/>
        <v>0</v>
      </c>
      <c r="U31" s="63">
        <f t="shared" si="51"/>
        <v>0</v>
      </c>
      <c r="V31" s="64">
        <f t="shared" si="52"/>
        <v>0</v>
      </c>
      <c r="W31" s="62">
        <f>IF(W$6="",0,IF(WEEKDAY(W$6-1)&gt;5,(X23-W23+Z23-Y23)*24,0))</f>
        <v>0</v>
      </c>
      <c r="X31" s="63">
        <f t="shared" si="53"/>
        <v>0</v>
      </c>
      <c r="Y31" s="63">
        <f t="shared" si="54"/>
        <v>0</v>
      </c>
      <c r="Z31" s="64">
        <f t="shared" si="55"/>
        <v>0</v>
      </c>
      <c r="AA31" s="62">
        <f>IF(AA$6="",0,IF(WEEKDAY(AA$6-1)&gt;5,(AB23-AA23+AD23-AC23)*24,0))</f>
        <v>0</v>
      </c>
      <c r="AB31" s="63">
        <f t="shared" si="56"/>
        <v>0</v>
      </c>
      <c r="AC31" s="63">
        <f t="shared" si="57"/>
        <v>0</v>
      </c>
      <c r="AD31" s="64">
        <f t="shared" si="58"/>
        <v>0</v>
      </c>
      <c r="AE31" s="62">
        <f>IF(AE$6="",0,IF(WEEKDAY(AE$6-1)&gt;5,(AF23-AE23+AH23-AG23)*24,0))</f>
        <v>0</v>
      </c>
      <c r="AF31" s="63">
        <f t="shared" si="59"/>
        <v>0</v>
      </c>
      <c r="AG31" s="63">
        <f t="shared" si="60"/>
        <v>0</v>
      </c>
      <c r="AH31" s="64">
        <f t="shared" si="61"/>
        <v>0</v>
      </c>
      <c r="AI31" s="89">
        <f>ROUND(C31+G31+K31+O31+S31+W31+AA31+AE31,2)</f>
        <v>0</v>
      </c>
      <c r="AJ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row>
    <row r="32" spans="1:231" s="77" customFormat="1" ht="30" customHeight="1" thickTop="1" x14ac:dyDescent="0.2">
      <c r="A32" s="27" t="s">
        <v>24</v>
      </c>
      <c r="B32" s="28"/>
      <c r="C32" s="32" t="s">
        <v>16</v>
      </c>
      <c r="D32" s="29" t="s">
        <v>17</v>
      </c>
      <c r="E32" s="29" t="s">
        <v>16</v>
      </c>
      <c r="F32" s="33" t="s">
        <v>17</v>
      </c>
      <c r="G32" s="32" t="s">
        <v>16</v>
      </c>
      <c r="H32" s="29" t="s">
        <v>17</v>
      </c>
      <c r="I32" s="29" t="s">
        <v>16</v>
      </c>
      <c r="J32" s="33" t="s">
        <v>17</v>
      </c>
      <c r="K32" s="32" t="s">
        <v>16</v>
      </c>
      <c r="L32" s="29" t="s">
        <v>17</v>
      </c>
      <c r="M32" s="29" t="s">
        <v>16</v>
      </c>
      <c r="N32" s="33" t="s">
        <v>17</v>
      </c>
      <c r="O32" s="32" t="s">
        <v>16</v>
      </c>
      <c r="P32" s="29" t="s">
        <v>17</v>
      </c>
      <c r="Q32" s="29" t="s">
        <v>16</v>
      </c>
      <c r="R32" s="33" t="s">
        <v>17</v>
      </c>
      <c r="S32" s="32" t="s">
        <v>16</v>
      </c>
      <c r="T32" s="29" t="s">
        <v>17</v>
      </c>
      <c r="U32" s="29" t="s">
        <v>16</v>
      </c>
      <c r="V32" s="33" t="s">
        <v>17</v>
      </c>
      <c r="W32" s="32" t="s">
        <v>16</v>
      </c>
      <c r="X32" s="29" t="s">
        <v>17</v>
      </c>
      <c r="Y32" s="29" t="s">
        <v>16</v>
      </c>
      <c r="Z32" s="33" t="s">
        <v>17</v>
      </c>
      <c r="AA32" s="32" t="s">
        <v>16</v>
      </c>
      <c r="AB32" s="29" t="s">
        <v>17</v>
      </c>
      <c r="AC32" s="29" t="s">
        <v>16</v>
      </c>
      <c r="AD32" s="33" t="s">
        <v>17</v>
      </c>
      <c r="AE32" s="32" t="s">
        <v>16</v>
      </c>
      <c r="AF32" s="29" t="s">
        <v>17</v>
      </c>
      <c r="AG32" s="29" t="s">
        <v>16</v>
      </c>
      <c r="AH32" s="33" t="s">
        <v>17</v>
      </c>
      <c r="AI32" s="49" t="s">
        <v>4</v>
      </c>
      <c r="AJ32" s="75"/>
      <c r="AK32" s="76"/>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row>
    <row r="33" spans="1:231" s="43" customFormat="1" ht="20.100000000000001" customHeight="1" x14ac:dyDescent="0.2">
      <c r="A33" s="117" t="s">
        <v>15</v>
      </c>
      <c r="B33" s="118"/>
      <c r="C33" s="34"/>
      <c r="D33" s="26"/>
      <c r="E33" s="26"/>
      <c r="F33" s="35"/>
      <c r="G33" s="34"/>
      <c r="H33" s="26"/>
      <c r="I33" s="26"/>
      <c r="J33" s="35"/>
      <c r="K33" s="34"/>
      <c r="L33" s="26"/>
      <c r="M33" s="26"/>
      <c r="N33" s="35"/>
      <c r="O33" s="34"/>
      <c r="P33" s="26"/>
      <c r="Q33" s="26"/>
      <c r="R33" s="35"/>
      <c r="S33" s="34"/>
      <c r="T33" s="26"/>
      <c r="U33" s="26"/>
      <c r="V33" s="35"/>
      <c r="W33" s="34"/>
      <c r="X33" s="26"/>
      <c r="Y33" s="26"/>
      <c r="Z33" s="35"/>
      <c r="AA33" s="34"/>
      <c r="AB33" s="26"/>
      <c r="AC33" s="26"/>
      <c r="AD33" s="35"/>
      <c r="AE33" s="34"/>
      <c r="AF33" s="26"/>
      <c r="AG33" s="26"/>
      <c r="AH33" s="35"/>
      <c r="AI33" s="50" t="str">
        <f>AI40&amp;" + "&amp;AI41</f>
        <v>0 + 0</v>
      </c>
      <c r="AJ33" s="44"/>
      <c r="AK33" s="76"/>
      <c r="AL33" s="44"/>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row>
    <row r="34" spans="1:231" s="43" customFormat="1" ht="12" customHeight="1" x14ac:dyDescent="0.2">
      <c r="A34" s="99" t="str">
        <f>"- dělená směna"</f>
        <v>- dělená směna</v>
      </c>
      <c r="B34" s="100"/>
      <c r="C34" s="93" t="str">
        <f>IF(E33-D33&gt;=2/24,"Ano","")</f>
        <v/>
      </c>
      <c r="D34" s="94"/>
      <c r="E34" s="94"/>
      <c r="F34" s="95"/>
      <c r="G34" s="101" t="str">
        <f>IF(I33-H33&gt;=2/24,"Ano","")</f>
        <v/>
      </c>
      <c r="H34" s="102"/>
      <c r="I34" s="102"/>
      <c r="J34" s="103"/>
      <c r="K34" s="101" t="str">
        <f>IF(M33-L33&gt;=2/24,"Ano","")</f>
        <v/>
      </c>
      <c r="L34" s="102"/>
      <c r="M34" s="102"/>
      <c r="N34" s="103"/>
      <c r="O34" s="101" t="str">
        <f>IF(Q33-P33&gt;=2/24,"Ano","")</f>
        <v/>
      </c>
      <c r="P34" s="102"/>
      <c r="Q34" s="102"/>
      <c r="R34" s="103"/>
      <c r="S34" s="101" t="str">
        <f>IF(U33-T33&gt;=2/24,"Ano","")</f>
        <v/>
      </c>
      <c r="T34" s="102"/>
      <c r="U34" s="102"/>
      <c r="V34" s="103"/>
      <c r="W34" s="101" t="str">
        <f>IF(Y33-X33&gt;=2/24,"Ano","")</f>
        <v/>
      </c>
      <c r="X34" s="102"/>
      <c r="Y34" s="102"/>
      <c r="Z34" s="103"/>
      <c r="AA34" s="101" t="str">
        <f>IF(AC33-AB33&gt;=2/24,"Ano","")</f>
        <v/>
      </c>
      <c r="AB34" s="102"/>
      <c r="AC34" s="102"/>
      <c r="AD34" s="103"/>
      <c r="AE34" s="101" t="str">
        <f>IF(AG33-AF33&gt;=2/24,"Ano","")</f>
        <v/>
      </c>
      <c r="AF34" s="102"/>
      <c r="AG34" s="102"/>
      <c r="AH34" s="103"/>
      <c r="AI34" s="51">
        <f>COUNTIF(C34:AH34,"ano")</f>
        <v>0</v>
      </c>
      <c r="AJ34" s="44"/>
      <c r="AK34" s="76"/>
      <c r="AL34" s="44"/>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row>
    <row r="35" spans="1:231" s="43" customFormat="1" ht="20.100000000000001" customHeight="1" x14ac:dyDescent="0.2">
      <c r="A35" s="117" t="s">
        <v>26</v>
      </c>
      <c r="B35" s="118"/>
      <c r="C35" s="36"/>
      <c r="D35" s="23"/>
      <c r="E35" s="23"/>
      <c r="F35" s="37"/>
      <c r="G35" s="36"/>
      <c r="H35" s="23"/>
      <c r="I35" s="23"/>
      <c r="J35" s="37"/>
      <c r="K35" s="36"/>
      <c r="L35" s="23"/>
      <c r="M35" s="23"/>
      <c r="N35" s="37"/>
      <c r="O35" s="36"/>
      <c r="P35" s="23"/>
      <c r="Q35" s="23"/>
      <c r="R35" s="37"/>
      <c r="S35" s="36"/>
      <c r="T35" s="23"/>
      <c r="U35" s="23"/>
      <c r="V35" s="37"/>
      <c r="W35" s="36"/>
      <c r="X35" s="23"/>
      <c r="Y35" s="23"/>
      <c r="Z35" s="37"/>
      <c r="AA35" s="36"/>
      <c r="AB35" s="23"/>
      <c r="AC35" s="23"/>
      <c r="AD35" s="37"/>
      <c r="AE35" s="36"/>
      <c r="AF35" s="23"/>
      <c r="AG35" s="23"/>
      <c r="AH35" s="37"/>
      <c r="AI35" s="52" t="str">
        <f>AI42&amp;" + "&amp;AI43</f>
        <v>0 + 0</v>
      </c>
      <c r="AJ35" s="44"/>
      <c r="AK35" s="76"/>
      <c r="AL35" s="44"/>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row>
    <row r="36" spans="1:231" s="43" customFormat="1" ht="20.100000000000001" customHeight="1" x14ac:dyDescent="0.2">
      <c r="A36" s="109" t="s">
        <v>27</v>
      </c>
      <c r="B36" s="110"/>
      <c r="C36" s="36"/>
      <c r="D36" s="23"/>
      <c r="E36" s="23"/>
      <c r="F36" s="37"/>
      <c r="G36" s="36"/>
      <c r="H36" s="23"/>
      <c r="I36" s="23"/>
      <c r="J36" s="37"/>
      <c r="K36" s="36"/>
      <c r="L36" s="23"/>
      <c r="M36" s="23"/>
      <c r="N36" s="37"/>
      <c r="O36" s="36"/>
      <c r="P36" s="23"/>
      <c r="Q36" s="23"/>
      <c r="R36" s="37"/>
      <c r="S36" s="36"/>
      <c r="T36" s="23"/>
      <c r="U36" s="23"/>
      <c r="V36" s="37"/>
      <c r="W36" s="36"/>
      <c r="X36" s="23"/>
      <c r="Y36" s="23"/>
      <c r="Z36" s="37"/>
      <c r="AA36" s="36"/>
      <c r="AB36" s="23"/>
      <c r="AC36" s="23"/>
      <c r="AD36" s="37"/>
      <c r="AE36" s="36"/>
      <c r="AF36" s="23"/>
      <c r="AG36" s="23"/>
      <c r="AH36" s="37"/>
      <c r="AI36" s="53">
        <f>ROUND((SUMIF(C32:AH32,"=do",C36:AH36)-SUMIF(C32:AH32,"=od",C36:AH36))*24,1)</f>
        <v>0</v>
      </c>
      <c r="AJ36" s="44"/>
      <c r="AK36" s="76"/>
      <c r="AL36" s="44"/>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row>
    <row r="37" spans="1:231" s="43" customFormat="1" ht="14.25" customHeight="1" x14ac:dyDescent="0.2">
      <c r="A37" s="119" t="s">
        <v>19</v>
      </c>
      <c r="B37" s="120"/>
      <c r="C37" s="111" t="str">
        <f>ROUND((D33-C33+F33-E33+D35-C35+F35-E35)*24,2)&amp;" / "&amp;ROUND((D36-C36+F36-E36)*24,2)</f>
        <v>0 / 0</v>
      </c>
      <c r="D37" s="112"/>
      <c r="E37" s="112"/>
      <c r="F37" s="113"/>
      <c r="G37" s="111" t="str">
        <f t="shared" ref="G37" si="62">ROUND((H33-G33+J33-I33+H35-G35+J35-I35)*24,2)&amp;" / "&amp;ROUND((H36-G36+J36-I36)*24,2)</f>
        <v>0 / 0</v>
      </c>
      <c r="H37" s="112"/>
      <c r="I37" s="112"/>
      <c r="J37" s="113"/>
      <c r="K37" s="111" t="str">
        <f t="shared" ref="K37" si="63">ROUND((L33-K33+N33-M33+L35-K35+N35-M35)*24,2)&amp;" / "&amp;ROUND((L36-K36+N36-M36)*24,2)</f>
        <v>0 / 0</v>
      </c>
      <c r="L37" s="112"/>
      <c r="M37" s="112"/>
      <c r="N37" s="113"/>
      <c r="O37" s="111" t="str">
        <f t="shared" ref="O37" si="64">ROUND((P33-O33+R33-Q33+P35-O35+R35-Q35)*24,2)&amp;" / "&amp;ROUND((P36-O36+R36-Q36)*24,2)</f>
        <v>0 / 0</v>
      </c>
      <c r="P37" s="112"/>
      <c r="Q37" s="112"/>
      <c r="R37" s="113"/>
      <c r="S37" s="111" t="str">
        <f t="shared" ref="S37" si="65">ROUND((T33-S33+V33-U33+T35-S35+V35-U35)*24,2)&amp;" / "&amp;ROUND((T36-S36+V36-U36)*24,2)</f>
        <v>0 / 0</v>
      </c>
      <c r="T37" s="112"/>
      <c r="U37" s="112"/>
      <c r="V37" s="113"/>
      <c r="W37" s="111" t="str">
        <f t="shared" ref="W37" si="66">ROUND((X33-W33+Z33-Y33+X35-W35+Z35-Y35)*24,2)&amp;" / "&amp;ROUND((X36-W36+Z36-Y36)*24,2)</f>
        <v>0 / 0</v>
      </c>
      <c r="X37" s="112"/>
      <c r="Y37" s="112"/>
      <c r="Z37" s="113"/>
      <c r="AA37" s="111" t="str">
        <f t="shared" ref="AA37" si="67">ROUND((AB33-AA33+AD33-AC33+AB35-AA35+AD35-AC35)*24,2)&amp;" / "&amp;ROUND((AB36-AA36+AD36-AC36)*24,2)</f>
        <v>0 / 0</v>
      </c>
      <c r="AB37" s="112"/>
      <c r="AC37" s="112"/>
      <c r="AD37" s="113"/>
      <c r="AE37" s="111" t="str">
        <f t="shared" ref="AE37" si="68">ROUND((AF33-AE33+AH33-AG33+AF35-AE35+AH35-AG35)*24,2)&amp;" / "&amp;ROUND((AF36-AE36+AH36-AG36)*24,2)</f>
        <v>0 / 0</v>
      </c>
      <c r="AF37" s="112"/>
      <c r="AG37" s="112"/>
      <c r="AH37" s="113"/>
      <c r="AI37" s="54"/>
      <c r="AJ37" s="44"/>
      <c r="AK37" s="76"/>
      <c r="AL37" s="44"/>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row>
    <row r="38" spans="1:231" s="43" customFormat="1" ht="20.100000000000001" customHeight="1" x14ac:dyDescent="0.2">
      <c r="A38" s="114" t="s">
        <v>18</v>
      </c>
      <c r="B38" s="115"/>
      <c r="C38" s="38"/>
      <c r="D38" s="30"/>
      <c r="E38" s="30"/>
      <c r="F38" s="39"/>
      <c r="G38" s="38"/>
      <c r="H38" s="30"/>
      <c r="I38" s="30"/>
      <c r="J38" s="39"/>
      <c r="K38" s="38"/>
      <c r="L38" s="30"/>
      <c r="M38" s="30"/>
      <c r="N38" s="39"/>
      <c r="O38" s="38"/>
      <c r="P38" s="30"/>
      <c r="Q38" s="30"/>
      <c r="R38" s="39"/>
      <c r="S38" s="38"/>
      <c r="T38" s="30"/>
      <c r="U38" s="30"/>
      <c r="V38" s="39"/>
      <c r="W38" s="38"/>
      <c r="X38" s="30"/>
      <c r="Y38" s="30"/>
      <c r="Z38" s="39"/>
      <c r="AA38" s="38"/>
      <c r="AB38" s="30"/>
      <c r="AC38" s="30"/>
      <c r="AD38" s="39"/>
      <c r="AE38" s="38"/>
      <c r="AF38" s="30"/>
      <c r="AG38" s="30"/>
      <c r="AH38" s="39"/>
      <c r="AI38" s="55">
        <f>(SUMIF(C32:AH32,"=do",C38:AH38)-SUMIF(C32:AH32,"=od",C38:AH38))*24</f>
        <v>0</v>
      </c>
      <c r="AJ38" s="44"/>
      <c r="AL38" s="44"/>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row>
    <row r="39" spans="1:231" s="43" customFormat="1" ht="20.100000000000001" customHeight="1" thickBot="1" x14ac:dyDescent="0.25">
      <c r="A39" s="104" t="s">
        <v>25</v>
      </c>
      <c r="B39" s="105"/>
      <c r="C39" s="106"/>
      <c r="D39" s="107"/>
      <c r="E39" s="107"/>
      <c r="F39" s="108"/>
      <c r="G39" s="106"/>
      <c r="H39" s="107"/>
      <c r="I39" s="107"/>
      <c r="J39" s="108"/>
      <c r="K39" s="106"/>
      <c r="L39" s="107"/>
      <c r="M39" s="107"/>
      <c r="N39" s="108"/>
      <c r="O39" s="106"/>
      <c r="P39" s="107"/>
      <c r="Q39" s="107"/>
      <c r="R39" s="108"/>
      <c r="S39" s="106"/>
      <c r="T39" s="107"/>
      <c r="U39" s="107"/>
      <c r="V39" s="108"/>
      <c r="W39" s="106"/>
      <c r="X39" s="107"/>
      <c r="Y39" s="107"/>
      <c r="Z39" s="108"/>
      <c r="AA39" s="106"/>
      <c r="AB39" s="107"/>
      <c r="AC39" s="107"/>
      <c r="AD39" s="108"/>
      <c r="AE39" s="106"/>
      <c r="AF39" s="107"/>
      <c r="AG39" s="107"/>
      <c r="AH39" s="108"/>
      <c r="AI39" s="74">
        <f>SUM(C39:AE39)</f>
        <v>0</v>
      </c>
      <c r="AJ39" s="44"/>
      <c r="AL39" s="44"/>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row>
    <row r="40" spans="1:231" s="46" customFormat="1" ht="14.25" hidden="1" customHeight="1" thickTop="1" x14ac:dyDescent="0.2">
      <c r="A40" s="96" t="s">
        <v>20</v>
      </c>
      <c r="B40" s="97"/>
      <c r="C40" s="59">
        <f>IF(C$6="",0,IF(WEEKDAY(C$6-1)&lt;6,(D33-C33+F33-E33)*24,0))</f>
        <v>0</v>
      </c>
      <c r="D40" s="60">
        <f>C40</f>
        <v>0</v>
      </c>
      <c r="E40" s="60">
        <f>C40</f>
        <v>0</v>
      </c>
      <c r="F40" s="61">
        <f>C40</f>
        <v>0</v>
      </c>
      <c r="G40" s="59">
        <f>IF(G$6="",0,IF(WEEKDAY(G$6-1)&lt;6,(H33-G33+J33-I33)*24,0))</f>
        <v>0</v>
      </c>
      <c r="H40" s="60">
        <f>G40</f>
        <v>0</v>
      </c>
      <c r="I40" s="60">
        <f>G40</f>
        <v>0</v>
      </c>
      <c r="J40" s="61">
        <f>G40</f>
        <v>0</v>
      </c>
      <c r="K40" s="59">
        <f>IF(K$6="",0,IF(WEEKDAY(K$6-1)&lt;6,(L33-K33+N33-M33)*24,0))</f>
        <v>0</v>
      </c>
      <c r="L40" s="60">
        <f>K40</f>
        <v>0</v>
      </c>
      <c r="M40" s="60">
        <f>K40</f>
        <v>0</v>
      </c>
      <c r="N40" s="61">
        <f>K40</f>
        <v>0</v>
      </c>
      <c r="O40" s="59">
        <f>IF(O$6="",0,IF(WEEKDAY(O$6-1)&lt;6,(P33-O33+R33-Q33)*24,0))</f>
        <v>0</v>
      </c>
      <c r="P40" s="60">
        <f>O40</f>
        <v>0</v>
      </c>
      <c r="Q40" s="60">
        <f>O40</f>
        <v>0</v>
      </c>
      <c r="R40" s="61">
        <f>O40</f>
        <v>0</v>
      </c>
      <c r="S40" s="59">
        <f>IF(S$6="",0,IF(WEEKDAY(S$6-1)&lt;6,(T33-S33+V33-U33)*24,0))</f>
        <v>0</v>
      </c>
      <c r="T40" s="60">
        <f>S40</f>
        <v>0</v>
      </c>
      <c r="U40" s="60">
        <f>S40</f>
        <v>0</v>
      </c>
      <c r="V40" s="61">
        <f>S40</f>
        <v>0</v>
      </c>
      <c r="W40" s="59">
        <f>IF(W$6="",0,IF(WEEKDAY(W$6-1)&lt;6,(X33-W33+Z33-Y33)*24,0))</f>
        <v>0</v>
      </c>
      <c r="X40" s="60">
        <f>W40</f>
        <v>0</v>
      </c>
      <c r="Y40" s="60">
        <f>W40</f>
        <v>0</v>
      </c>
      <c r="Z40" s="61">
        <f>W40</f>
        <v>0</v>
      </c>
      <c r="AA40" s="59">
        <f>IF(AA$6="",0,IF(WEEKDAY(AA$6-1)&lt;6,(AB33-AA33+AD33-AC33)*24,0))</f>
        <v>0</v>
      </c>
      <c r="AB40" s="60">
        <f>AA40</f>
        <v>0</v>
      </c>
      <c r="AC40" s="60">
        <f>AA40</f>
        <v>0</v>
      </c>
      <c r="AD40" s="61">
        <f>AA40</f>
        <v>0</v>
      </c>
      <c r="AE40" s="59">
        <f>IF(AE$6="",0,IF(WEEKDAY(AE$6-1)&lt;6,(AF33-AE33+AH33-AG33)*24,0))</f>
        <v>0</v>
      </c>
      <c r="AF40" s="60">
        <f>AE40</f>
        <v>0</v>
      </c>
      <c r="AG40" s="60">
        <f>AE40</f>
        <v>0</v>
      </c>
      <c r="AH40" s="61">
        <f>AE40</f>
        <v>0</v>
      </c>
      <c r="AI40" s="86">
        <f>ROUND(C40+G40+K40+O40+S40+W40+AA40+AE40,2)</f>
        <v>0</v>
      </c>
      <c r="AJ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row>
    <row r="41" spans="1:231" s="46" customFormat="1" ht="14.25" hidden="1" customHeight="1" x14ac:dyDescent="0.2">
      <c r="A41" s="96" t="s">
        <v>21</v>
      </c>
      <c r="B41" s="97"/>
      <c r="C41" s="59">
        <f>IF(C$6="",0,IF(WEEKDAY(C$6-1)&gt;5,(D33-C33+F33-E33)*24,0))</f>
        <v>0</v>
      </c>
      <c r="D41" s="60">
        <f t="shared" ref="D41:D43" si="69">C41</f>
        <v>0</v>
      </c>
      <c r="E41" s="60">
        <f t="shared" ref="E41:E43" si="70">C41</f>
        <v>0</v>
      </c>
      <c r="F41" s="61">
        <f t="shared" ref="F41:F43" si="71">C41</f>
        <v>0</v>
      </c>
      <c r="G41" s="59">
        <f>IF(G$6="",0,IF(WEEKDAY(G$6-1)&gt;5,(H33-G33+J33-I33)*24,0))</f>
        <v>0</v>
      </c>
      <c r="H41" s="60">
        <f t="shared" ref="H41:H43" si="72">G41</f>
        <v>0</v>
      </c>
      <c r="I41" s="60">
        <f t="shared" ref="I41:I43" si="73">G41</f>
        <v>0</v>
      </c>
      <c r="J41" s="61">
        <f t="shared" ref="J41:J43" si="74">G41</f>
        <v>0</v>
      </c>
      <c r="K41" s="59">
        <f>IF(K$6="",0,IF(WEEKDAY(K$6-1)&gt;5,(L33-K33+N33-M33)*24,0))</f>
        <v>0</v>
      </c>
      <c r="L41" s="60">
        <f t="shared" ref="L41:L43" si="75">K41</f>
        <v>0</v>
      </c>
      <c r="M41" s="60">
        <f t="shared" ref="M41:M43" si="76">K41</f>
        <v>0</v>
      </c>
      <c r="N41" s="61">
        <f t="shared" ref="N41:N43" si="77">K41</f>
        <v>0</v>
      </c>
      <c r="O41" s="59">
        <f>IF(O$6="",0,IF(WEEKDAY(O$6-1)&gt;5,(P33-O33+R33-Q33)*24,0))</f>
        <v>0</v>
      </c>
      <c r="P41" s="60">
        <f t="shared" ref="P41:P43" si="78">O41</f>
        <v>0</v>
      </c>
      <c r="Q41" s="60">
        <f t="shared" ref="Q41:Q43" si="79">O41</f>
        <v>0</v>
      </c>
      <c r="R41" s="61">
        <f t="shared" ref="R41:R43" si="80">O41</f>
        <v>0</v>
      </c>
      <c r="S41" s="59">
        <f>IF(S$6="",0,IF(WEEKDAY(S$6-1)&gt;5,(T33-S33+V33-U33)*24,0))</f>
        <v>0</v>
      </c>
      <c r="T41" s="60">
        <f t="shared" ref="T41:T43" si="81">S41</f>
        <v>0</v>
      </c>
      <c r="U41" s="60">
        <f t="shared" ref="U41:U43" si="82">S41</f>
        <v>0</v>
      </c>
      <c r="V41" s="61">
        <f t="shared" ref="V41:V43" si="83">S41</f>
        <v>0</v>
      </c>
      <c r="W41" s="59">
        <f>IF(W$6="",0,IF(WEEKDAY(W$6-1)&gt;5,(X33-W33+Z33-Y33)*24,0))</f>
        <v>0</v>
      </c>
      <c r="X41" s="60">
        <f t="shared" ref="X41:X43" si="84">W41</f>
        <v>0</v>
      </c>
      <c r="Y41" s="60">
        <f t="shared" ref="Y41:Y43" si="85">W41</f>
        <v>0</v>
      </c>
      <c r="Z41" s="61">
        <f t="shared" ref="Z41:Z43" si="86">W41</f>
        <v>0</v>
      </c>
      <c r="AA41" s="59">
        <f>IF(AA$6="",0,IF(WEEKDAY(AA$6-1)&gt;5,(AB33-AA33+AD33-AC33)*24,0))</f>
        <v>0</v>
      </c>
      <c r="AB41" s="60">
        <f t="shared" ref="AB41:AB43" si="87">AA41</f>
        <v>0</v>
      </c>
      <c r="AC41" s="60">
        <f t="shared" ref="AC41:AC43" si="88">AA41</f>
        <v>0</v>
      </c>
      <c r="AD41" s="61">
        <f t="shared" ref="AD41:AD43" si="89">AA41</f>
        <v>0</v>
      </c>
      <c r="AE41" s="59">
        <f>IF(AE$6="",0,IF(WEEKDAY(AE$6-1)&gt;5,(AF33-AE33+AH33-AG33)*24,0))</f>
        <v>0</v>
      </c>
      <c r="AF41" s="60">
        <f t="shared" ref="AF41:AF43" si="90">AE41</f>
        <v>0</v>
      </c>
      <c r="AG41" s="60">
        <f t="shared" ref="AG41:AG43" si="91">AE41</f>
        <v>0</v>
      </c>
      <c r="AH41" s="61">
        <f t="shared" ref="AH41:AH43" si="92">AE41</f>
        <v>0</v>
      </c>
      <c r="AI41" s="88">
        <f>ROUND(C41+G41+K41+O41+S41+W41+AA41+AE41,2)</f>
        <v>0</v>
      </c>
      <c r="AJ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row>
    <row r="42" spans="1:231" s="46" customFormat="1" ht="14.25" hidden="1" customHeight="1" x14ac:dyDescent="0.2">
      <c r="A42" s="96" t="s">
        <v>22</v>
      </c>
      <c r="B42" s="97"/>
      <c r="C42" s="59">
        <f>IF(C$6="",0,IF(WEEKDAY(C$6-1)&lt;6,(D35-C35+F35-E35)*24,0))</f>
        <v>0</v>
      </c>
      <c r="D42" s="60">
        <f t="shared" si="69"/>
        <v>0</v>
      </c>
      <c r="E42" s="60">
        <f t="shared" si="70"/>
        <v>0</v>
      </c>
      <c r="F42" s="61">
        <f t="shared" si="71"/>
        <v>0</v>
      </c>
      <c r="G42" s="59">
        <f>IF(G$6="",0,IF(WEEKDAY(G$6-1)&lt;6,(H35-G35+J35-I35)*24,0))</f>
        <v>0</v>
      </c>
      <c r="H42" s="60">
        <f t="shared" si="72"/>
        <v>0</v>
      </c>
      <c r="I42" s="60">
        <f t="shared" si="73"/>
        <v>0</v>
      </c>
      <c r="J42" s="61">
        <f t="shared" si="74"/>
        <v>0</v>
      </c>
      <c r="K42" s="59">
        <f>IF(K$6="",0,IF(WEEKDAY(K$6-1)&lt;6,(L35-K35+N35-M35)*24,0))</f>
        <v>0</v>
      </c>
      <c r="L42" s="60">
        <f t="shared" si="75"/>
        <v>0</v>
      </c>
      <c r="M42" s="60">
        <f t="shared" si="76"/>
        <v>0</v>
      </c>
      <c r="N42" s="61">
        <f t="shared" si="77"/>
        <v>0</v>
      </c>
      <c r="O42" s="59">
        <f>IF(O$6="",0,IF(WEEKDAY(O$6-1)&lt;6,(P35-O35+R35-Q35)*24,0))</f>
        <v>0</v>
      </c>
      <c r="P42" s="60">
        <f t="shared" si="78"/>
        <v>0</v>
      </c>
      <c r="Q42" s="60">
        <f t="shared" si="79"/>
        <v>0</v>
      </c>
      <c r="R42" s="61">
        <f t="shared" si="80"/>
        <v>0</v>
      </c>
      <c r="S42" s="59">
        <f>IF(S$6="",0,IF(WEEKDAY(S$6-1)&lt;6,(T35-S35+V35-U35)*24,0))</f>
        <v>0</v>
      </c>
      <c r="T42" s="60">
        <f t="shared" si="81"/>
        <v>0</v>
      </c>
      <c r="U42" s="60">
        <f t="shared" si="82"/>
        <v>0</v>
      </c>
      <c r="V42" s="61">
        <f t="shared" si="83"/>
        <v>0</v>
      </c>
      <c r="W42" s="59">
        <f>IF(W$6="",0,IF(WEEKDAY(W$6-1)&lt;6,(X35-W35+Z35-Y35)*24,0))</f>
        <v>0</v>
      </c>
      <c r="X42" s="60">
        <f t="shared" si="84"/>
        <v>0</v>
      </c>
      <c r="Y42" s="60">
        <f t="shared" si="85"/>
        <v>0</v>
      </c>
      <c r="Z42" s="61">
        <f t="shared" si="86"/>
        <v>0</v>
      </c>
      <c r="AA42" s="59">
        <f>IF(AA$6="",0,IF(WEEKDAY(AA$6-1)&lt;6,(AB35-AA35+AD35-AC35)*24,0))</f>
        <v>0</v>
      </c>
      <c r="AB42" s="60">
        <f t="shared" si="87"/>
        <v>0</v>
      </c>
      <c r="AC42" s="60">
        <f t="shared" si="88"/>
        <v>0</v>
      </c>
      <c r="AD42" s="61">
        <f t="shared" si="89"/>
        <v>0</v>
      </c>
      <c r="AE42" s="59">
        <f>IF(AE$6="",0,IF(WEEKDAY(AE$6-1)&lt;6,(AF35-AE35+AH35-AG35)*24,0))</f>
        <v>0</v>
      </c>
      <c r="AF42" s="60">
        <f t="shared" si="90"/>
        <v>0</v>
      </c>
      <c r="AG42" s="60">
        <f t="shared" si="91"/>
        <v>0</v>
      </c>
      <c r="AH42" s="61">
        <f t="shared" si="92"/>
        <v>0</v>
      </c>
      <c r="AI42" s="88">
        <f>ROUND(C42+G42+K42+O42+S42+W42+AA42+AE42,2)</f>
        <v>0</v>
      </c>
      <c r="AJ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row>
    <row r="43" spans="1:231" s="46" customFormat="1" ht="14.25" hidden="1" customHeight="1" thickBot="1" x14ac:dyDescent="0.25">
      <c r="A43" s="91" t="s">
        <v>23</v>
      </c>
      <c r="B43" s="92"/>
      <c r="C43" s="62">
        <f>IF(C$6="",0,IF(WEEKDAY(C$6-1)&gt;5,(D35-C35+F35-E35)*24,0))</f>
        <v>0</v>
      </c>
      <c r="D43" s="63">
        <f t="shared" si="69"/>
        <v>0</v>
      </c>
      <c r="E43" s="63">
        <f t="shared" si="70"/>
        <v>0</v>
      </c>
      <c r="F43" s="64">
        <f t="shared" si="71"/>
        <v>0</v>
      </c>
      <c r="G43" s="62">
        <f>IF(G$6="",0,IF(WEEKDAY(G$6-1)&gt;5,(H35-G35+J35-I35)*24,0))</f>
        <v>0</v>
      </c>
      <c r="H43" s="63">
        <f t="shared" si="72"/>
        <v>0</v>
      </c>
      <c r="I43" s="63">
        <f t="shared" si="73"/>
        <v>0</v>
      </c>
      <c r="J43" s="64">
        <f t="shared" si="74"/>
        <v>0</v>
      </c>
      <c r="K43" s="62">
        <f>IF(K$6="",0,IF(WEEKDAY(K$6-1)&gt;5,(L35-K35+N35-M35)*24,0))</f>
        <v>0</v>
      </c>
      <c r="L43" s="63">
        <f t="shared" si="75"/>
        <v>0</v>
      </c>
      <c r="M43" s="63">
        <f t="shared" si="76"/>
        <v>0</v>
      </c>
      <c r="N43" s="64">
        <f t="shared" si="77"/>
        <v>0</v>
      </c>
      <c r="O43" s="62">
        <f>IF(O$6="",0,IF(WEEKDAY(O$6-1)&gt;5,(P35-O35+R35-Q35)*24,0))</f>
        <v>0</v>
      </c>
      <c r="P43" s="63">
        <f t="shared" si="78"/>
        <v>0</v>
      </c>
      <c r="Q43" s="63">
        <f t="shared" si="79"/>
        <v>0</v>
      </c>
      <c r="R43" s="64">
        <f t="shared" si="80"/>
        <v>0</v>
      </c>
      <c r="S43" s="62">
        <f>IF(S$6="",0,IF(WEEKDAY(S$6-1)&gt;5,(T35-S35+V35-U35)*24,0))</f>
        <v>0</v>
      </c>
      <c r="T43" s="63">
        <f t="shared" si="81"/>
        <v>0</v>
      </c>
      <c r="U43" s="63">
        <f t="shared" si="82"/>
        <v>0</v>
      </c>
      <c r="V43" s="64">
        <f t="shared" si="83"/>
        <v>0</v>
      </c>
      <c r="W43" s="62">
        <f>IF(W$6="",0,IF(WEEKDAY(W$6-1)&gt;5,(X35-W35+Z35-Y35)*24,0))</f>
        <v>0</v>
      </c>
      <c r="X43" s="63">
        <f t="shared" si="84"/>
        <v>0</v>
      </c>
      <c r="Y43" s="63">
        <f t="shared" si="85"/>
        <v>0</v>
      </c>
      <c r="Z43" s="64">
        <f t="shared" si="86"/>
        <v>0</v>
      </c>
      <c r="AA43" s="62">
        <f>IF(AA$6="",0,IF(WEEKDAY(AA$6-1)&gt;5,(AB35-AA35+AD35-AC35)*24,0))</f>
        <v>0</v>
      </c>
      <c r="AB43" s="63">
        <f t="shared" si="87"/>
        <v>0</v>
      </c>
      <c r="AC43" s="63">
        <f t="shared" si="88"/>
        <v>0</v>
      </c>
      <c r="AD43" s="64">
        <f t="shared" si="89"/>
        <v>0</v>
      </c>
      <c r="AE43" s="62">
        <f>IF(AE$6="",0,IF(WEEKDAY(AE$6-1)&gt;5,(AF35-AE35+AH35-AG35)*24,0))</f>
        <v>0</v>
      </c>
      <c r="AF43" s="63">
        <f t="shared" si="90"/>
        <v>0</v>
      </c>
      <c r="AG43" s="63">
        <f t="shared" si="91"/>
        <v>0</v>
      </c>
      <c r="AH43" s="64">
        <f t="shared" si="92"/>
        <v>0</v>
      </c>
      <c r="AI43" s="89">
        <f>ROUND(C43+G43+K43+O43+S43+W43+AA43+AE43,2)</f>
        <v>0</v>
      </c>
      <c r="AJ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row>
    <row r="44" spans="1:231" s="77" customFormat="1" ht="30" customHeight="1" thickTop="1" x14ac:dyDescent="0.2">
      <c r="A44" s="27" t="s">
        <v>24</v>
      </c>
      <c r="B44" s="28"/>
      <c r="C44" s="32" t="s">
        <v>16</v>
      </c>
      <c r="D44" s="29" t="s">
        <v>17</v>
      </c>
      <c r="E44" s="29" t="s">
        <v>16</v>
      </c>
      <c r="F44" s="33" t="s">
        <v>17</v>
      </c>
      <c r="G44" s="32" t="s">
        <v>16</v>
      </c>
      <c r="H44" s="29" t="s">
        <v>17</v>
      </c>
      <c r="I44" s="29" t="s">
        <v>16</v>
      </c>
      <c r="J44" s="33" t="s">
        <v>17</v>
      </c>
      <c r="K44" s="32" t="s">
        <v>16</v>
      </c>
      <c r="L44" s="29" t="s">
        <v>17</v>
      </c>
      <c r="M44" s="29" t="s">
        <v>16</v>
      </c>
      <c r="N44" s="33" t="s">
        <v>17</v>
      </c>
      <c r="O44" s="32" t="s">
        <v>16</v>
      </c>
      <c r="P44" s="29" t="s">
        <v>17</v>
      </c>
      <c r="Q44" s="29" t="s">
        <v>16</v>
      </c>
      <c r="R44" s="33" t="s">
        <v>17</v>
      </c>
      <c r="S44" s="32" t="s">
        <v>16</v>
      </c>
      <c r="T44" s="29" t="s">
        <v>17</v>
      </c>
      <c r="U44" s="29" t="s">
        <v>16</v>
      </c>
      <c r="V44" s="33" t="s">
        <v>17</v>
      </c>
      <c r="W44" s="32" t="s">
        <v>16</v>
      </c>
      <c r="X44" s="29" t="s">
        <v>17</v>
      </c>
      <c r="Y44" s="29" t="s">
        <v>16</v>
      </c>
      <c r="Z44" s="33" t="s">
        <v>17</v>
      </c>
      <c r="AA44" s="32" t="s">
        <v>16</v>
      </c>
      <c r="AB44" s="29" t="s">
        <v>17</v>
      </c>
      <c r="AC44" s="29" t="s">
        <v>16</v>
      </c>
      <c r="AD44" s="33" t="s">
        <v>17</v>
      </c>
      <c r="AE44" s="32" t="s">
        <v>16</v>
      </c>
      <c r="AF44" s="29" t="s">
        <v>17</v>
      </c>
      <c r="AG44" s="29" t="s">
        <v>16</v>
      </c>
      <c r="AH44" s="33" t="s">
        <v>17</v>
      </c>
      <c r="AI44" s="49" t="s">
        <v>4</v>
      </c>
      <c r="AJ44" s="75"/>
      <c r="AK44" s="76"/>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row>
    <row r="45" spans="1:231" s="43" customFormat="1" ht="20.100000000000001" customHeight="1" x14ac:dyDescent="0.2">
      <c r="A45" s="145" t="s">
        <v>15</v>
      </c>
      <c r="B45" s="146"/>
      <c r="C45" s="34"/>
      <c r="D45" s="26"/>
      <c r="E45" s="26"/>
      <c r="F45" s="35"/>
      <c r="G45" s="34"/>
      <c r="H45" s="26"/>
      <c r="I45" s="26"/>
      <c r="J45" s="35"/>
      <c r="K45" s="34"/>
      <c r="L45" s="26"/>
      <c r="M45" s="26"/>
      <c r="N45" s="35"/>
      <c r="O45" s="34"/>
      <c r="P45" s="26"/>
      <c r="Q45" s="26"/>
      <c r="R45" s="35"/>
      <c r="S45" s="34"/>
      <c r="T45" s="26"/>
      <c r="U45" s="26"/>
      <c r="V45" s="35"/>
      <c r="W45" s="34"/>
      <c r="X45" s="26"/>
      <c r="Y45" s="26"/>
      <c r="Z45" s="35"/>
      <c r="AA45" s="34"/>
      <c r="AB45" s="26"/>
      <c r="AC45" s="26"/>
      <c r="AD45" s="35"/>
      <c r="AE45" s="34"/>
      <c r="AF45" s="26"/>
      <c r="AG45" s="26"/>
      <c r="AH45" s="35"/>
      <c r="AI45" s="50" t="str">
        <f>AI52&amp;" + "&amp;AI53</f>
        <v>0 + 0</v>
      </c>
      <c r="AJ45" s="44"/>
      <c r="AK45" s="76"/>
      <c r="AL45" s="44"/>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row>
    <row r="46" spans="1:231" s="43" customFormat="1" ht="12" customHeight="1" x14ac:dyDescent="0.2">
      <c r="A46" s="147" t="str">
        <f>"- dělená směna"</f>
        <v>- dělená směna</v>
      </c>
      <c r="B46" s="148"/>
      <c r="C46" s="93" t="str">
        <f>IF(E45-D45&gt;=2/24,"Ano","")</f>
        <v/>
      </c>
      <c r="D46" s="94"/>
      <c r="E46" s="94"/>
      <c r="F46" s="95"/>
      <c r="G46" s="93" t="str">
        <f>IF(I45-H45&gt;=2/24,"Ano","")</f>
        <v/>
      </c>
      <c r="H46" s="94"/>
      <c r="I46" s="94"/>
      <c r="J46" s="95"/>
      <c r="K46" s="101" t="str">
        <f>IF(M45-L45&gt;=2/24,"Ano","")</f>
        <v/>
      </c>
      <c r="L46" s="102"/>
      <c r="M46" s="102"/>
      <c r="N46" s="103"/>
      <c r="O46" s="101" t="str">
        <f>IF(Q45-P45&gt;=2/24,"Ano","")</f>
        <v/>
      </c>
      <c r="P46" s="102"/>
      <c r="Q46" s="102"/>
      <c r="R46" s="103"/>
      <c r="S46" s="101" t="str">
        <f>IF(U45-T45&gt;=2/24,"Ano","")</f>
        <v/>
      </c>
      <c r="T46" s="102"/>
      <c r="U46" s="102"/>
      <c r="V46" s="103"/>
      <c r="W46" s="101" t="str">
        <f>IF(Y45-X45&gt;=2/24,"Ano","")</f>
        <v/>
      </c>
      <c r="X46" s="102"/>
      <c r="Y46" s="102"/>
      <c r="Z46" s="103"/>
      <c r="AA46" s="101" t="str">
        <f>IF(AC45-AB45&gt;=2/24,"Ano","")</f>
        <v/>
      </c>
      <c r="AB46" s="102"/>
      <c r="AC46" s="102"/>
      <c r="AD46" s="103"/>
      <c r="AE46" s="101" t="str">
        <f>IF(AG45-AF45&gt;=2/24,"Ano","")</f>
        <v/>
      </c>
      <c r="AF46" s="102"/>
      <c r="AG46" s="102"/>
      <c r="AH46" s="103"/>
      <c r="AI46" s="51">
        <f>COUNTIF(C46:AH46,"ano")</f>
        <v>0</v>
      </c>
      <c r="AJ46" s="44"/>
      <c r="AK46" s="76"/>
      <c r="AL46" s="44"/>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row>
    <row r="47" spans="1:231" s="43" customFormat="1" ht="20.100000000000001" customHeight="1" x14ac:dyDescent="0.2">
      <c r="A47" s="149" t="s">
        <v>26</v>
      </c>
      <c r="B47" s="150"/>
      <c r="C47" s="36"/>
      <c r="D47" s="23"/>
      <c r="E47" s="23"/>
      <c r="F47" s="37"/>
      <c r="G47" s="36"/>
      <c r="H47" s="23"/>
      <c r="I47" s="23"/>
      <c r="J47" s="37"/>
      <c r="K47" s="36"/>
      <c r="L47" s="23"/>
      <c r="M47" s="23"/>
      <c r="N47" s="37"/>
      <c r="O47" s="36"/>
      <c r="P47" s="23"/>
      <c r="Q47" s="23"/>
      <c r="R47" s="37"/>
      <c r="S47" s="36"/>
      <c r="T47" s="23"/>
      <c r="U47" s="23"/>
      <c r="V47" s="37"/>
      <c r="W47" s="36"/>
      <c r="X47" s="23"/>
      <c r="Y47" s="23"/>
      <c r="Z47" s="37"/>
      <c r="AA47" s="36"/>
      <c r="AB47" s="23"/>
      <c r="AC47" s="23"/>
      <c r="AD47" s="37"/>
      <c r="AE47" s="36"/>
      <c r="AF47" s="23"/>
      <c r="AG47" s="23"/>
      <c r="AH47" s="37"/>
      <c r="AI47" s="52" t="str">
        <f>AI54&amp;" + "&amp;AI55</f>
        <v>0 + 0</v>
      </c>
      <c r="AJ47" s="44"/>
      <c r="AK47" s="76"/>
      <c r="AL47" s="44"/>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row>
    <row r="48" spans="1:231" s="43" customFormat="1" ht="20.100000000000001" customHeight="1" x14ac:dyDescent="0.2">
      <c r="A48" s="149" t="s">
        <v>27</v>
      </c>
      <c r="B48" s="150"/>
      <c r="C48" s="36"/>
      <c r="D48" s="23"/>
      <c r="E48" s="23"/>
      <c r="F48" s="37"/>
      <c r="G48" s="36"/>
      <c r="H48" s="23"/>
      <c r="I48" s="23"/>
      <c r="J48" s="37"/>
      <c r="K48" s="36"/>
      <c r="L48" s="23"/>
      <c r="M48" s="23"/>
      <c r="N48" s="37"/>
      <c r="O48" s="36"/>
      <c r="P48" s="23"/>
      <c r="Q48" s="23"/>
      <c r="R48" s="37"/>
      <c r="S48" s="36"/>
      <c r="T48" s="23"/>
      <c r="U48" s="23"/>
      <c r="V48" s="37"/>
      <c r="W48" s="36"/>
      <c r="X48" s="23"/>
      <c r="Y48" s="23"/>
      <c r="Z48" s="37"/>
      <c r="AA48" s="36"/>
      <c r="AB48" s="23"/>
      <c r="AC48" s="23"/>
      <c r="AD48" s="37"/>
      <c r="AE48" s="36"/>
      <c r="AF48" s="23"/>
      <c r="AG48" s="23"/>
      <c r="AH48" s="37"/>
      <c r="AI48" s="53">
        <f>ROUND((SUMIF(C44:AH44,"=do",C48:AH48)-SUMIF(C44:AH44,"=od",C48:AH48))*24,1)</f>
        <v>0</v>
      </c>
      <c r="AJ48" s="44"/>
      <c r="AK48" s="76"/>
      <c r="AL48" s="44"/>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row>
    <row r="49" spans="1:231" s="43" customFormat="1" ht="14.25" customHeight="1" x14ac:dyDescent="0.2">
      <c r="A49" s="151" t="s">
        <v>19</v>
      </c>
      <c r="B49" s="152"/>
      <c r="C49" s="111" t="str">
        <f>ROUND((D45-C45+F45-E45+D47-C47+F47-E47)*24,2)&amp;" / "&amp;ROUND((D48-C48+F48-E48)*24,2)</f>
        <v>0 / 0</v>
      </c>
      <c r="D49" s="112"/>
      <c r="E49" s="112"/>
      <c r="F49" s="113"/>
      <c r="G49" s="111" t="str">
        <f t="shared" ref="G49" si="93">ROUND((H45-G45+J45-I45+H47-G47+J47-I47)*24,2)&amp;" / "&amp;ROUND((H48-G48+J48-I48)*24,2)</f>
        <v>0 / 0</v>
      </c>
      <c r="H49" s="112"/>
      <c r="I49" s="112"/>
      <c r="J49" s="113"/>
      <c r="K49" s="111" t="str">
        <f t="shared" ref="K49" si="94">ROUND((L45-K45+N45-M45+L47-K47+N47-M47)*24,2)&amp;" / "&amp;ROUND((L48-K48+N48-M48)*24,2)</f>
        <v>0 / 0</v>
      </c>
      <c r="L49" s="112"/>
      <c r="M49" s="112"/>
      <c r="N49" s="113"/>
      <c r="O49" s="111" t="str">
        <f t="shared" ref="O49" si="95">ROUND((P45-O45+R45-Q45+P47-O47+R47-Q47)*24,2)&amp;" / "&amp;ROUND((P48-O48+R48-Q48)*24,2)</f>
        <v>0 / 0</v>
      </c>
      <c r="P49" s="112"/>
      <c r="Q49" s="112"/>
      <c r="R49" s="113"/>
      <c r="S49" s="111" t="str">
        <f t="shared" ref="S49" si="96">ROUND((T45-S45+V45-U45+T47-S47+V47-U47)*24,2)&amp;" / "&amp;ROUND((T48-S48+V48-U48)*24,2)</f>
        <v>0 / 0</v>
      </c>
      <c r="T49" s="112"/>
      <c r="U49" s="112"/>
      <c r="V49" s="113"/>
      <c r="W49" s="111" t="str">
        <f t="shared" ref="W49" si="97">ROUND((X45-W45+Z45-Y45+X47-W47+Z47-Y47)*24,2)&amp;" / "&amp;ROUND((X48-W48+Z48-Y48)*24,2)</f>
        <v>0 / 0</v>
      </c>
      <c r="X49" s="112"/>
      <c r="Y49" s="112"/>
      <c r="Z49" s="113"/>
      <c r="AA49" s="111" t="str">
        <f t="shared" ref="AA49" si="98">ROUND((AB45-AA45+AD45-AC45+AB47-AA47+AD47-AC47)*24,2)&amp;" / "&amp;ROUND((AB48-AA48+AD48-AC48)*24,2)</f>
        <v>0 / 0</v>
      </c>
      <c r="AB49" s="112"/>
      <c r="AC49" s="112"/>
      <c r="AD49" s="113"/>
      <c r="AE49" s="111" t="str">
        <f t="shared" ref="AE49" si="99">ROUND((AF45-AE45+AH45-AG45+AF47-AE47+AH47-AG47)*24,2)&amp;" / "&amp;ROUND((AF48-AE48+AH48-AG48)*24,2)</f>
        <v>0 / 0</v>
      </c>
      <c r="AF49" s="112"/>
      <c r="AG49" s="112"/>
      <c r="AH49" s="113"/>
      <c r="AI49" s="54"/>
      <c r="AJ49" s="44"/>
      <c r="AK49" s="76"/>
      <c r="AL49" s="44"/>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row>
    <row r="50" spans="1:231" s="43" customFormat="1" ht="20.100000000000001" customHeight="1" x14ac:dyDescent="0.2">
      <c r="A50" s="153" t="s">
        <v>18</v>
      </c>
      <c r="B50" s="154"/>
      <c r="C50" s="38"/>
      <c r="D50" s="30"/>
      <c r="E50" s="30"/>
      <c r="F50" s="39"/>
      <c r="G50" s="38"/>
      <c r="H50" s="30"/>
      <c r="I50" s="30"/>
      <c r="J50" s="39"/>
      <c r="K50" s="38"/>
      <c r="L50" s="30"/>
      <c r="M50" s="30"/>
      <c r="N50" s="39"/>
      <c r="O50" s="38"/>
      <c r="P50" s="30"/>
      <c r="Q50" s="30"/>
      <c r="R50" s="39"/>
      <c r="S50" s="90"/>
      <c r="T50" s="30"/>
      <c r="U50" s="30"/>
      <c r="V50" s="39"/>
      <c r="W50" s="38"/>
      <c r="X50" s="30"/>
      <c r="Y50" s="30"/>
      <c r="Z50" s="39"/>
      <c r="AA50" s="38"/>
      <c r="AB50" s="30"/>
      <c r="AC50" s="30"/>
      <c r="AD50" s="39"/>
      <c r="AE50" s="38"/>
      <c r="AF50" s="30"/>
      <c r="AG50" s="30"/>
      <c r="AH50" s="39"/>
      <c r="AI50" s="55">
        <f>(SUMIF(C44:AH44,"=do",C50:AH50)-SUMIF(C44:AH44,"=od",C50:AH50))*24</f>
        <v>0</v>
      </c>
      <c r="AJ50" s="44"/>
      <c r="AL50" s="44"/>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row>
    <row r="51" spans="1:231" s="43" customFormat="1" ht="20.100000000000001" customHeight="1" thickBot="1" x14ac:dyDescent="0.25">
      <c r="A51" s="104" t="s">
        <v>25</v>
      </c>
      <c r="B51" s="105"/>
      <c r="C51" s="106"/>
      <c r="D51" s="107"/>
      <c r="E51" s="107"/>
      <c r="F51" s="108"/>
      <c r="G51" s="106"/>
      <c r="H51" s="107"/>
      <c r="I51" s="107"/>
      <c r="J51" s="108"/>
      <c r="K51" s="106"/>
      <c r="L51" s="107"/>
      <c r="M51" s="107"/>
      <c r="N51" s="108"/>
      <c r="O51" s="106"/>
      <c r="P51" s="107"/>
      <c r="Q51" s="107"/>
      <c r="R51" s="108"/>
      <c r="S51" s="106"/>
      <c r="T51" s="107"/>
      <c r="U51" s="107"/>
      <c r="V51" s="108"/>
      <c r="W51" s="106"/>
      <c r="X51" s="107"/>
      <c r="Y51" s="107"/>
      <c r="Z51" s="108"/>
      <c r="AA51" s="106"/>
      <c r="AB51" s="107"/>
      <c r="AC51" s="107"/>
      <c r="AD51" s="108"/>
      <c r="AE51" s="106"/>
      <c r="AF51" s="107"/>
      <c r="AG51" s="107"/>
      <c r="AH51" s="108"/>
      <c r="AI51" s="74">
        <f>SUM(C51:AE51)</f>
        <v>0</v>
      </c>
      <c r="AJ51" s="44"/>
      <c r="AL51" s="44"/>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row>
    <row r="52" spans="1:231" s="46" customFormat="1" ht="14.25" hidden="1" customHeight="1" thickTop="1" x14ac:dyDescent="0.2">
      <c r="A52" s="96" t="s">
        <v>20</v>
      </c>
      <c r="B52" s="97"/>
      <c r="C52" s="59">
        <f>IF(C$6="",0,IF(WEEKDAY(C$6-1)&lt;6,(D45-C45+F45-E45)*24,0))</f>
        <v>0</v>
      </c>
      <c r="D52" s="60">
        <f>C52</f>
        <v>0</v>
      </c>
      <c r="E52" s="60">
        <f>C52</f>
        <v>0</v>
      </c>
      <c r="F52" s="61">
        <f>C52</f>
        <v>0</v>
      </c>
      <c r="G52" s="59">
        <f>IF(G$6="",0,IF(WEEKDAY(G$6-1)&lt;6,(H45-G45+J45-I45)*24,0))</f>
        <v>0</v>
      </c>
      <c r="H52" s="60">
        <f>G52</f>
        <v>0</v>
      </c>
      <c r="I52" s="60">
        <f>G52</f>
        <v>0</v>
      </c>
      <c r="J52" s="61">
        <f>G52</f>
        <v>0</v>
      </c>
      <c r="K52" s="59">
        <f>IF(K$6="",0,IF(WEEKDAY(K$6-1)&lt;6,(L45-K45+N45-M45)*24,0))</f>
        <v>0</v>
      </c>
      <c r="L52" s="60">
        <f>K52</f>
        <v>0</v>
      </c>
      <c r="M52" s="60">
        <f>K52</f>
        <v>0</v>
      </c>
      <c r="N52" s="61">
        <f>K52</f>
        <v>0</v>
      </c>
      <c r="O52" s="59">
        <f>IF(O$6="",0,IF(WEEKDAY(O$6-1)&lt;6,(P45-O45+R45-Q45)*24,0))</f>
        <v>0</v>
      </c>
      <c r="P52" s="60">
        <f>O52</f>
        <v>0</v>
      </c>
      <c r="Q52" s="60">
        <f>O52</f>
        <v>0</v>
      </c>
      <c r="R52" s="61">
        <f>O52</f>
        <v>0</v>
      </c>
      <c r="S52" s="59">
        <f>IF(S$6="",0,IF(WEEKDAY(S$6-1)&lt;6,(T45-S45+V45-U45)*24,0))</f>
        <v>0</v>
      </c>
      <c r="T52" s="60">
        <f>S52</f>
        <v>0</v>
      </c>
      <c r="U52" s="60">
        <f>S52</f>
        <v>0</v>
      </c>
      <c r="V52" s="61">
        <f>S52</f>
        <v>0</v>
      </c>
      <c r="W52" s="59">
        <f>IF(W$6="",0,IF(WEEKDAY(W$6-1)&lt;6,(X45-W45+Z45-Y45)*24,0))</f>
        <v>0</v>
      </c>
      <c r="X52" s="60">
        <f>W52</f>
        <v>0</v>
      </c>
      <c r="Y52" s="60">
        <f>W52</f>
        <v>0</v>
      </c>
      <c r="Z52" s="61">
        <f>W52</f>
        <v>0</v>
      </c>
      <c r="AA52" s="59">
        <f>IF(AA$6="",0,IF(WEEKDAY(AA$6-1)&lt;6,(AB45-AA45+AD45-AC45)*24,0))</f>
        <v>0</v>
      </c>
      <c r="AB52" s="60">
        <f>AA52</f>
        <v>0</v>
      </c>
      <c r="AC52" s="60">
        <f>AA52</f>
        <v>0</v>
      </c>
      <c r="AD52" s="61">
        <f>AA52</f>
        <v>0</v>
      </c>
      <c r="AE52" s="59">
        <f>IF(AE$6="",0,IF(WEEKDAY(AE$6-1)&lt;6,(AF45-AE45+AH45-AG45)*24,0))</f>
        <v>0</v>
      </c>
      <c r="AF52" s="60">
        <f>AE52</f>
        <v>0</v>
      </c>
      <c r="AG52" s="60">
        <f>AE52</f>
        <v>0</v>
      </c>
      <c r="AH52" s="61">
        <f>AE52</f>
        <v>0</v>
      </c>
      <c r="AI52" s="86">
        <f>ROUND(C52+G52+K52+O52+S52+W52+AA52+AE52,2)</f>
        <v>0</v>
      </c>
      <c r="AJ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row>
    <row r="53" spans="1:231" s="46" customFormat="1" ht="14.25" hidden="1" customHeight="1" x14ac:dyDescent="0.2">
      <c r="A53" s="96" t="s">
        <v>21</v>
      </c>
      <c r="B53" s="97"/>
      <c r="C53" s="59">
        <f>IF(C$6="",0,IF(WEEKDAY(C$6-1)&gt;5,(D45-C45+F45-E45)*24,0))</f>
        <v>0</v>
      </c>
      <c r="D53" s="60">
        <f t="shared" ref="D53:D55" si="100">C53</f>
        <v>0</v>
      </c>
      <c r="E53" s="60">
        <f t="shared" ref="E53:E55" si="101">C53</f>
        <v>0</v>
      </c>
      <c r="F53" s="61">
        <f t="shared" ref="F53:F55" si="102">C53</f>
        <v>0</v>
      </c>
      <c r="G53" s="59">
        <f>IF(G$6="",0,IF(WEEKDAY(G$6-1)&gt;5,(H45-G45+J45-I45)*24,0))</f>
        <v>0</v>
      </c>
      <c r="H53" s="60">
        <f t="shared" ref="H53:H55" si="103">G53</f>
        <v>0</v>
      </c>
      <c r="I53" s="60">
        <f t="shared" ref="I53:I55" si="104">G53</f>
        <v>0</v>
      </c>
      <c r="J53" s="61">
        <f t="shared" ref="J53:J55" si="105">G53</f>
        <v>0</v>
      </c>
      <c r="K53" s="59">
        <f>IF(K$6="",0,IF(WEEKDAY(K$6-1)&gt;5,(L45-K45+N45-M45)*24,0))</f>
        <v>0</v>
      </c>
      <c r="L53" s="60">
        <f t="shared" ref="L53:L55" si="106">K53</f>
        <v>0</v>
      </c>
      <c r="M53" s="60">
        <f t="shared" ref="M53:M55" si="107">K53</f>
        <v>0</v>
      </c>
      <c r="N53" s="61">
        <f t="shared" ref="N53:N55" si="108">K53</f>
        <v>0</v>
      </c>
      <c r="O53" s="59">
        <f>IF(O$6="",0,IF(WEEKDAY(O$6-1)&gt;5,(P45-O45+R45-Q45)*24,0))</f>
        <v>0</v>
      </c>
      <c r="P53" s="60">
        <f t="shared" ref="P53:P55" si="109">O53</f>
        <v>0</v>
      </c>
      <c r="Q53" s="60">
        <f t="shared" ref="Q53:Q55" si="110">O53</f>
        <v>0</v>
      </c>
      <c r="R53" s="61">
        <f t="shared" ref="R53:R55" si="111">O53</f>
        <v>0</v>
      </c>
      <c r="S53" s="59">
        <f>IF(S$6="",0,IF(WEEKDAY(S$6-1)&gt;5,(T45-S45+V45-U45)*24,0))</f>
        <v>0</v>
      </c>
      <c r="T53" s="60">
        <f t="shared" ref="T53:T55" si="112">S53</f>
        <v>0</v>
      </c>
      <c r="U53" s="60">
        <f t="shared" ref="U53:U55" si="113">S53</f>
        <v>0</v>
      </c>
      <c r="V53" s="61">
        <f t="shared" ref="V53:V55" si="114">S53</f>
        <v>0</v>
      </c>
      <c r="W53" s="59">
        <f>IF(W$6="",0,IF(WEEKDAY(W$6-1)&gt;5,(X45-W45+Z45-Y45)*24,0))</f>
        <v>0</v>
      </c>
      <c r="X53" s="60">
        <f t="shared" ref="X53:X55" si="115">W53</f>
        <v>0</v>
      </c>
      <c r="Y53" s="60">
        <f t="shared" ref="Y53:Y55" si="116">W53</f>
        <v>0</v>
      </c>
      <c r="Z53" s="61">
        <f t="shared" ref="Z53:Z55" si="117">W53</f>
        <v>0</v>
      </c>
      <c r="AA53" s="59">
        <f>IF(AA$6="",0,IF(WEEKDAY(AA$6-1)&gt;5,(AB45-AA45+AD45-AC45)*24,0))</f>
        <v>0</v>
      </c>
      <c r="AB53" s="60">
        <f t="shared" ref="AB53:AB55" si="118">AA53</f>
        <v>0</v>
      </c>
      <c r="AC53" s="60">
        <f t="shared" ref="AC53:AC55" si="119">AA53</f>
        <v>0</v>
      </c>
      <c r="AD53" s="61">
        <f t="shared" ref="AD53:AD55" si="120">AA53</f>
        <v>0</v>
      </c>
      <c r="AE53" s="59">
        <f>IF(AE$6="",0,IF(WEEKDAY(AE$6-1)&gt;5,(AF45-AE45+AH45-AG45)*24,0))</f>
        <v>0</v>
      </c>
      <c r="AF53" s="60">
        <f t="shared" ref="AF53:AF55" si="121">AE53</f>
        <v>0</v>
      </c>
      <c r="AG53" s="60">
        <f t="shared" ref="AG53:AG55" si="122">AE53</f>
        <v>0</v>
      </c>
      <c r="AH53" s="61">
        <f t="shared" ref="AH53:AH55" si="123">AE53</f>
        <v>0</v>
      </c>
      <c r="AI53" s="88">
        <f>ROUND(C53+G53+K53+O53+S53+W53+AA53+AE53,2)</f>
        <v>0</v>
      </c>
      <c r="AJ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row>
    <row r="54" spans="1:231" s="46" customFormat="1" ht="14.25" hidden="1" customHeight="1" x14ac:dyDescent="0.2">
      <c r="A54" s="96" t="s">
        <v>22</v>
      </c>
      <c r="B54" s="97"/>
      <c r="C54" s="59">
        <f>IF(C$6="",0,IF(WEEKDAY(C$6-1)&lt;6,(D47-C47+F47-E47)*24,0))</f>
        <v>0</v>
      </c>
      <c r="D54" s="60">
        <f t="shared" si="100"/>
        <v>0</v>
      </c>
      <c r="E54" s="60">
        <f t="shared" si="101"/>
        <v>0</v>
      </c>
      <c r="F54" s="61">
        <f t="shared" si="102"/>
        <v>0</v>
      </c>
      <c r="G54" s="59">
        <f>IF(G$6="",0,IF(WEEKDAY(G$6-1)&lt;6,(H47-G47+J47-I47)*24,0))</f>
        <v>0</v>
      </c>
      <c r="H54" s="60">
        <f t="shared" si="103"/>
        <v>0</v>
      </c>
      <c r="I54" s="60">
        <f t="shared" si="104"/>
        <v>0</v>
      </c>
      <c r="J54" s="61">
        <f t="shared" si="105"/>
        <v>0</v>
      </c>
      <c r="K54" s="59">
        <f>IF(K$6="",0,IF(WEEKDAY(K$6-1)&lt;6,(L47-K47+N47-M47)*24,0))</f>
        <v>0</v>
      </c>
      <c r="L54" s="60">
        <f t="shared" si="106"/>
        <v>0</v>
      </c>
      <c r="M54" s="60">
        <f t="shared" si="107"/>
        <v>0</v>
      </c>
      <c r="N54" s="61">
        <f t="shared" si="108"/>
        <v>0</v>
      </c>
      <c r="O54" s="59">
        <f>IF(O$6="",0,IF(WEEKDAY(O$6-1)&lt;6,(P47-O47+R47-Q47)*24,0))</f>
        <v>0</v>
      </c>
      <c r="P54" s="60">
        <f t="shared" si="109"/>
        <v>0</v>
      </c>
      <c r="Q54" s="60">
        <f t="shared" si="110"/>
        <v>0</v>
      </c>
      <c r="R54" s="61">
        <f t="shared" si="111"/>
        <v>0</v>
      </c>
      <c r="S54" s="59">
        <f>IF(S$6="",0,IF(WEEKDAY(S$6-1)&lt;6,(T47-S47+V47-U47)*24,0))</f>
        <v>0</v>
      </c>
      <c r="T54" s="60">
        <f t="shared" si="112"/>
        <v>0</v>
      </c>
      <c r="U54" s="60">
        <f t="shared" si="113"/>
        <v>0</v>
      </c>
      <c r="V54" s="61">
        <f t="shared" si="114"/>
        <v>0</v>
      </c>
      <c r="W54" s="59">
        <f>IF(W$6="",0,IF(WEEKDAY(W$6-1)&lt;6,(X47-W47+Z47-Y47)*24,0))</f>
        <v>0</v>
      </c>
      <c r="X54" s="60">
        <f t="shared" si="115"/>
        <v>0</v>
      </c>
      <c r="Y54" s="60">
        <f t="shared" si="116"/>
        <v>0</v>
      </c>
      <c r="Z54" s="61">
        <f t="shared" si="117"/>
        <v>0</v>
      </c>
      <c r="AA54" s="59">
        <f>IF(AA$6="",0,IF(WEEKDAY(AA$6-1)&lt;6,(AB47-AA47+AD47-AC47)*24,0))</f>
        <v>0</v>
      </c>
      <c r="AB54" s="60">
        <f t="shared" si="118"/>
        <v>0</v>
      </c>
      <c r="AC54" s="60">
        <f t="shared" si="119"/>
        <v>0</v>
      </c>
      <c r="AD54" s="61">
        <f t="shared" si="120"/>
        <v>0</v>
      </c>
      <c r="AE54" s="59">
        <f>IF(AE$6="",0,IF(WEEKDAY(AE$6-1)&lt;6,(AF47-AE47+AH47-AG47)*24,0))</f>
        <v>0</v>
      </c>
      <c r="AF54" s="60">
        <f t="shared" si="121"/>
        <v>0</v>
      </c>
      <c r="AG54" s="60">
        <f t="shared" si="122"/>
        <v>0</v>
      </c>
      <c r="AH54" s="61">
        <f t="shared" si="123"/>
        <v>0</v>
      </c>
      <c r="AI54" s="88">
        <f>ROUND(C54+G54+K54+O54+S54+W54+AA54+AE54,2)</f>
        <v>0</v>
      </c>
      <c r="AJ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row>
    <row r="55" spans="1:231" s="46" customFormat="1" ht="14.25" hidden="1" customHeight="1" thickBot="1" x14ac:dyDescent="0.25">
      <c r="A55" s="91" t="s">
        <v>23</v>
      </c>
      <c r="B55" s="92"/>
      <c r="C55" s="62">
        <f>IF(C$6="",0,IF(WEEKDAY(C$6-1)&gt;5,(D47-C47+F47-E47)*24,0))</f>
        <v>0</v>
      </c>
      <c r="D55" s="63">
        <f t="shared" si="100"/>
        <v>0</v>
      </c>
      <c r="E55" s="63">
        <f t="shared" si="101"/>
        <v>0</v>
      </c>
      <c r="F55" s="64">
        <f t="shared" si="102"/>
        <v>0</v>
      </c>
      <c r="G55" s="62">
        <f>IF(G$6="",0,IF(WEEKDAY(G$6-1)&gt;5,(H47-G47+J47-I47)*24,0))</f>
        <v>0</v>
      </c>
      <c r="H55" s="63">
        <f t="shared" si="103"/>
        <v>0</v>
      </c>
      <c r="I55" s="63">
        <f t="shared" si="104"/>
        <v>0</v>
      </c>
      <c r="J55" s="64">
        <f t="shared" si="105"/>
        <v>0</v>
      </c>
      <c r="K55" s="62">
        <f>IF(K$6="",0,IF(WEEKDAY(K$6-1)&gt;5,(L47-K47+N47-M47)*24,0))</f>
        <v>0</v>
      </c>
      <c r="L55" s="63">
        <f t="shared" si="106"/>
        <v>0</v>
      </c>
      <c r="M55" s="63">
        <f t="shared" si="107"/>
        <v>0</v>
      </c>
      <c r="N55" s="64">
        <f t="shared" si="108"/>
        <v>0</v>
      </c>
      <c r="O55" s="62">
        <f>IF(O$6="",0,IF(WEEKDAY(O$6-1)&gt;5,(P47-O47+R47-Q47)*24,0))</f>
        <v>0</v>
      </c>
      <c r="P55" s="63">
        <f t="shared" si="109"/>
        <v>0</v>
      </c>
      <c r="Q55" s="63">
        <f t="shared" si="110"/>
        <v>0</v>
      </c>
      <c r="R55" s="64">
        <f t="shared" si="111"/>
        <v>0</v>
      </c>
      <c r="S55" s="62">
        <f>IF(S$6="",0,IF(WEEKDAY(S$6-1)&gt;5,(T47-S47+V47-U47)*24,0))</f>
        <v>0</v>
      </c>
      <c r="T55" s="63">
        <f t="shared" si="112"/>
        <v>0</v>
      </c>
      <c r="U55" s="63">
        <f t="shared" si="113"/>
        <v>0</v>
      </c>
      <c r="V55" s="64">
        <f t="shared" si="114"/>
        <v>0</v>
      </c>
      <c r="W55" s="62">
        <f>IF(W$6="",0,IF(WEEKDAY(W$6-1)&gt;5,(X47-W47+Z47-Y47)*24,0))</f>
        <v>0</v>
      </c>
      <c r="X55" s="63">
        <f t="shared" si="115"/>
        <v>0</v>
      </c>
      <c r="Y55" s="63">
        <f t="shared" si="116"/>
        <v>0</v>
      </c>
      <c r="Z55" s="64">
        <f t="shared" si="117"/>
        <v>0</v>
      </c>
      <c r="AA55" s="62">
        <f>IF(AA$6="",0,IF(WEEKDAY(AA$6-1)&gt;5,(AB47-AA47+AD47-AC47)*24,0))</f>
        <v>0</v>
      </c>
      <c r="AB55" s="63">
        <f t="shared" si="118"/>
        <v>0</v>
      </c>
      <c r="AC55" s="63">
        <f t="shared" si="119"/>
        <v>0</v>
      </c>
      <c r="AD55" s="64">
        <f t="shared" si="120"/>
        <v>0</v>
      </c>
      <c r="AE55" s="62">
        <f>IF(AE$6="",0,IF(WEEKDAY(AE$6-1)&gt;5,(AF47-AE47+AH47-AG47)*24,0))</f>
        <v>0</v>
      </c>
      <c r="AF55" s="63">
        <f t="shared" si="121"/>
        <v>0</v>
      </c>
      <c r="AG55" s="63">
        <f t="shared" si="122"/>
        <v>0</v>
      </c>
      <c r="AH55" s="64">
        <f t="shared" si="123"/>
        <v>0</v>
      </c>
      <c r="AI55" s="89">
        <f>ROUND(C55+G55+K55+O55+S55+W55+AA55+AE55,2)</f>
        <v>0</v>
      </c>
      <c r="AJ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row>
    <row r="56" spans="1:231" s="43" customFormat="1" ht="13.5" hidden="1" thickTop="1" x14ac:dyDescent="0.2">
      <c r="A56" s="163" t="s">
        <v>29</v>
      </c>
      <c r="B56" s="164"/>
      <c r="C56" s="66">
        <f>IF(C$6="",0,IF(WEEKDAY(C$6-1)&gt;5,1,0))</f>
        <v>0</v>
      </c>
      <c r="D56" s="67">
        <f>C56</f>
        <v>0</v>
      </c>
      <c r="E56" s="67">
        <f>C56</f>
        <v>0</v>
      </c>
      <c r="F56" s="68">
        <f>C56</f>
        <v>0</v>
      </c>
      <c r="G56" s="66">
        <f>IF(G$6="",0,IF(WEEKDAY(G$6-1)&gt;5,1,0))</f>
        <v>0</v>
      </c>
      <c r="H56" s="67">
        <f>G56</f>
        <v>0</v>
      </c>
      <c r="I56" s="67">
        <f>G56</f>
        <v>0</v>
      </c>
      <c r="J56" s="68">
        <f>G56</f>
        <v>0</v>
      </c>
      <c r="K56" s="66">
        <f>IF(K$6="",0,IF(WEEKDAY(K$6-1)&gt;5,1,0))</f>
        <v>0</v>
      </c>
      <c r="L56" s="67">
        <f>K56</f>
        <v>0</v>
      </c>
      <c r="M56" s="67">
        <f>K56</f>
        <v>0</v>
      </c>
      <c r="N56" s="68">
        <f>K56</f>
        <v>0</v>
      </c>
      <c r="O56" s="66">
        <f>IF(O$6="",0,IF(WEEKDAY(O$6-1)&gt;5,1,0))</f>
        <v>0</v>
      </c>
      <c r="P56" s="67">
        <f>O56</f>
        <v>0</v>
      </c>
      <c r="Q56" s="67">
        <f>O56</f>
        <v>0</v>
      </c>
      <c r="R56" s="68">
        <f>O56</f>
        <v>0</v>
      </c>
      <c r="S56" s="66">
        <f>IF(S$6="",0,IF(WEEKDAY(S$6-1)&gt;5,1,0))</f>
        <v>0</v>
      </c>
      <c r="T56" s="67">
        <f>S56</f>
        <v>0</v>
      </c>
      <c r="U56" s="67">
        <f>S56</f>
        <v>0</v>
      </c>
      <c r="V56" s="68">
        <f>S56</f>
        <v>0</v>
      </c>
      <c r="W56" s="66">
        <f>IF(W$6="",0,IF(WEEKDAY(W$6-1)&gt;5,1,0))</f>
        <v>1</v>
      </c>
      <c r="X56" s="67">
        <f>W56</f>
        <v>1</v>
      </c>
      <c r="Y56" s="67">
        <f>W56</f>
        <v>1</v>
      </c>
      <c r="Z56" s="68">
        <f>W56</f>
        <v>1</v>
      </c>
      <c r="AA56" s="66">
        <f>IF(AA$6="",0,IF(WEEKDAY(AA$6-1)&gt;5,1,0))</f>
        <v>0</v>
      </c>
      <c r="AB56" s="67">
        <f>AA56</f>
        <v>0</v>
      </c>
      <c r="AC56" s="67">
        <f>AA56</f>
        <v>0</v>
      </c>
      <c r="AD56" s="68">
        <f>AA56</f>
        <v>0</v>
      </c>
      <c r="AE56" s="66">
        <f>IF(AE$6="",0,IF(WEEKDAY(AE$6-1)&gt;5,1,0))</f>
        <v>0</v>
      </c>
      <c r="AF56" s="67">
        <f>AE56</f>
        <v>0</v>
      </c>
      <c r="AG56" s="67">
        <f>AE56</f>
        <v>0</v>
      </c>
      <c r="AH56" s="68">
        <f>AE56</f>
        <v>0</v>
      </c>
      <c r="AI56" s="69"/>
      <c r="AJ56" s="44"/>
      <c r="AL56" s="44"/>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row>
    <row r="57" spans="1:231" s="43" customFormat="1" ht="13.5" hidden="1" thickBot="1" x14ac:dyDescent="0.25">
      <c r="A57" s="165" t="s">
        <v>3</v>
      </c>
      <c r="B57" s="166"/>
      <c r="C57" s="70">
        <f>IF(ISERROR(VLOOKUP(C6,$AK$2:$AK$14,1,FALSE)),0,1)</f>
        <v>0</v>
      </c>
      <c r="D57" s="71">
        <f>C57</f>
        <v>0</v>
      </c>
      <c r="E57" s="71">
        <f>C57</f>
        <v>0</v>
      </c>
      <c r="F57" s="72">
        <f>C57</f>
        <v>0</v>
      </c>
      <c r="G57" s="70">
        <f>IF(ISERROR(VLOOKUP(G6,$AK$2:$AK$14,1,FALSE)),0,1)</f>
        <v>0</v>
      </c>
      <c r="H57" s="71">
        <f>G57</f>
        <v>0</v>
      </c>
      <c r="I57" s="71">
        <f>G57</f>
        <v>0</v>
      </c>
      <c r="J57" s="72">
        <f>G57</f>
        <v>0</v>
      </c>
      <c r="K57" s="70">
        <f>IF(ISERROR(VLOOKUP(K6,$AK$2:$AK$14,1,FALSE)),0,1)</f>
        <v>0</v>
      </c>
      <c r="L57" s="71">
        <f>K57</f>
        <v>0</v>
      </c>
      <c r="M57" s="71">
        <f>K57</f>
        <v>0</v>
      </c>
      <c r="N57" s="72">
        <f>K57</f>
        <v>0</v>
      </c>
      <c r="O57" s="70">
        <f>IF(ISERROR(VLOOKUP(O6,$AK$2:$AK$14,1,FALSE)),0,1)</f>
        <v>0</v>
      </c>
      <c r="P57" s="71">
        <f>O57</f>
        <v>0</v>
      </c>
      <c r="Q57" s="71">
        <f>O57</f>
        <v>0</v>
      </c>
      <c r="R57" s="72">
        <f>O57</f>
        <v>0</v>
      </c>
      <c r="S57" s="70">
        <f>IF(ISERROR(VLOOKUP(S6,$AK$2:$AK$14,1,FALSE)),0,1)</f>
        <v>0</v>
      </c>
      <c r="T57" s="71">
        <f>S57</f>
        <v>0</v>
      </c>
      <c r="U57" s="71">
        <f>S57</f>
        <v>0</v>
      </c>
      <c r="V57" s="72">
        <f>S57</f>
        <v>0</v>
      </c>
      <c r="W57" s="70">
        <f>IF(ISERROR(VLOOKUP(W6,$AK$2:$AK$14,1,FALSE)),0,1)</f>
        <v>0</v>
      </c>
      <c r="X57" s="71">
        <f>W57</f>
        <v>0</v>
      </c>
      <c r="Y57" s="71">
        <f>W57</f>
        <v>0</v>
      </c>
      <c r="Z57" s="72">
        <f>W57</f>
        <v>0</v>
      </c>
      <c r="AA57" s="70">
        <f>IF(ISERROR(VLOOKUP(AA6,$AK$2:$AK$14,1,FALSE)),0,1)</f>
        <v>0</v>
      </c>
      <c r="AB57" s="71">
        <f>AA57</f>
        <v>0</v>
      </c>
      <c r="AC57" s="71">
        <f>AA57</f>
        <v>0</v>
      </c>
      <c r="AD57" s="72">
        <f>AA57</f>
        <v>0</v>
      </c>
      <c r="AE57" s="70">
        <f>IF(ISERROR(VLOOKUP(AE6,$AK$2:$AK$14,1,FALSE)),0,1)</f>
        <v>0</v>
      </c>
      <c r="AF57" s="71">
        <f>AE57</f>
        <v>0</v>
      </c>
      <c r="AG57" s="71">
        <f>AE57</f>
        <v>0</v>
      </c>
      <c r="AH57" s="72">
        <f>AE57</f>
        <v>0</v>
      </c>
      <c r="AI57" s="73"/>
      <c r="AJ57" s="44"/>
      <c r="AL57" s="44"/>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row>
    <row r="58" spans="1:231" s="80" customFormat="1" ht="10.5" thickTop="1" x14ac:dyDescent="0.2">
      <c r="A58" s="161" t="s">
        <v>11</v>
      </c>
      <c r="B58" s="162"/>
      <c r="C58" s="158">
        <f>SUM(C16:C19)+SUM(C28:C31)+SUM(C40:C43)+SUM(C52:C55)</f>
        <v>0</v>
      </c>
      <c r="D58" s="159"/>
      <c r="E58" s="159"/>
      <c r="F58" s="160"/>
      <c r="G58" s="158">
        <f t="shared" ref="G58" si="124">SUM(G16:G19)+SUM(G28:G31)+SUM(G40:G43)+SUM(G52:G55)</f>
        <v>0</v>
      </c>
      <c r="H58" s="159"/>
      <c r="I58" s="159"/>
      <c r="J58" s="160"/>
      <c r="K58" s="158">
        <f t="shared" ref="K58" si="125">SUM(K16:K19)+SUM(K28:K31)+SUM(K40:K43)+SUM(K52:K55)</f>
        <v>0</v>
      </c>
      <c r="L58" s="159"/>
      <c r="M58" s="159"/>
      <c r="N58" s="160"/>
      <c r="O58" s="158">
        <f t="shared" ref="O58" si="126">SUM(O16:O19)+SUM(O28:O31)+SUM(O40:O43)+SUM(O52:O55)</f>
        <v>0</v>
      </c>
      <c r="P58" s="159"/>
      <c r="Q58" s="159"/>
      <c r="R58" s="160"/>
      <c r="S58" s="158">
        <f t="shared" ref="S58" si="127">SUM(S16:S19)+SUM(S28:S31)+SUM(S40:S43)+SUM(S52:S55)</f>
        <v>0</v>
      </c>
      <c r="T58" s="159"/>
      <c r="U58" s="159"/>
      <c r="V58" s="160"/>
      <c r="W58" s="158">
        <f t="shared" ref="W58" si="128">SUM(W16:W19)+SUM(W28:W31)+SUM(W40:W43)+SUM(W52:W55)</f>
        <v>0</v>
      </c>
      <c r="X58" s="159"/>
      <c r="Y58" s="159"/>
      <c r="Z58" s="160"/>
      <c r="AA58" s="158">
        <f t="shared" ref="AA58" si="129">SUM(AA16:AA19)+SUM(AA28:AA31)+SUM(AA40:AA43)+SUM(AA52:AA55)</f>
        <v>0</v>
      </c>
      <c r="AB58" s="159"/>
      <c r="AC58" s="159"/>
      <c r="AD58" s="160"/>
      <c r="AE58" s="158">
        <f t="shared" ref="AE58" si="130">SUM(AE16:AE19)+SUM(AE28:AE31)+SUM(AE40:AE43)+SUM(AE52:AE55)</f>
        <v>0</v>
      </c>
      <c r="AF58" s="159"/>
      <c r="AG58" s="159"/>
      <c r="AH58" s="160"/>
      <c r="AI58" s="65">
        <f>SUM(C58:AH58)</f>
        <v>0</v>
      </c>
      <c r="AJ58" s="78"/>
      <c r="AK58" s="78"/>
      <c r="AL58" s="78"/>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row>
    <row r="59" spans="1:231" s="80" customFormat="1" ht="12.75" customHeight="1" x14ac:dyDescent="0.2">
      <c r="A59" s="175" t="str">
        <f>"- z toho práce v noci"</f>
        <v>- z toho práce v noci</v>
      </c>
      <c r="B59" s="176"/>
      <c r="C59" s="167">
        <f>(D12-C12+F12-E12+D24-C24+F24-E24+D36-C36+F36-E36+D48-C48+F48-E48)*24</f>
        <v>0</v>
      </c>
      <c r="D59" s="168"/>
      <c r="E59" s="168"/>
      <c r="F59" s="169"/>
      <c r="G59" s="167">
        <f>(H12-G12+J12-I12+H24-G24+J24-I24+H36-G36+J36-I36+H48-G48+J48-I48)*24</f>
        <v>0</v>
      </c>
      <c r="H59" s="168"/>
      <c r="I59" s="168"/>
      <c r="J59" s="169"/>
      <c r="K59" s="167">
        <f>(L12-K12+N12-M12+L24-K24+N24-M24+L36-K36+N36-M36+L48-K48+N48-M48)*24</f>
        <v>0</v>
      </c>
      <c r="L59" s="168"/>
      <c r="M59" s="168"/>
      <c r="N59" s="169"/>
      <c r="O59" s="167">
        <f>(P12-O12+R12-Q12+P24-O24+R24-Q24+P36-O36+R36-Q36+P48-O48+R48-Q48)*24</f>
        <v>0</v>
      </c>
      <c r="P59" s="168"/>
      <c r="Q59" s="168"/>
      <c r="R59" s="169"/>
      <c r="S59" s="167">
        <f>(T12-S12+V12-U12+T24-S24+V24-U24+T36-S36+V36-U36+T48-S48+V48-U48)*24</f>
        <v>0</v>
      </c>
      <c r="T59" s="168"/>
      <c r="U59" s="168"/>
      <c r="V59" s="169"/>
      <c r="W59" s="167">
        <f>(X12-W12+Z12-Y12+X24-W24+Z24-Y24+X36-W36+Z36-Y36+X48-W48+Z48-Y48)*24</f>
        <v>0</v>
      </c>
      <c r="X59" s="168"/>
      <c r="Y59" s="168"/>
      <c r="Z59" s="169"/>
      <c r="AA59" s="167">
        <f>(AB12-AA12+AD12-AC12+AB24-AA24+AD24-AC24+AB36-AA36+AD36-AC36+AB48-AA48+AD48-AC48)*24</f>
        <v>0</v>
      </c>
      <c r="AB59" s="168"/>
      <c r="AC59" s="168"/>
      <c r="AD59" s="169"/>
      <c r="AE59" s="167">
        <f>(AF12-AE12+AH12-AG12+AF24-AE24+AH24-AG24+AF36-AE36+AH36-AG36+AF48-AE48+AH48-AG48)*24</f>
        <v>0</v>
      </c>
      <c r="AF59" s="168"/>
      <c r="AG59" s="168"/>
      <c r="AH59" s="169"/>
      <c r="AI59" s="56">
        <f>SUM(C59:AH59)</f>
        <v>0</v>
      </c>
      <c r="AJ59" s="78"/>
      <c r="AK59" s="78"/>
      <c r="AL59" s="78"/>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row>
    <row r="60" spans="1:231" s="80" customFormat="1" ht="12.75" customHeight="1" x14ac:dyDescent="0.2">
      <c r="A60" s="177" t="s">
        <v>12</v>
      </c>
      <c r="B60" s="178"/>
      <c r="C60" s="155">
        <f>COUNTIF(C9:C55,"ano")</f>
        <v>0</v>
      </c>
      <c r="D60" s="156"/>
      <c r="E60" s="156"/>
      <c r="F60" s="157"/>
      <c r="G60" s="155">
        <f>COUNTIF(G9:G55,"ano")</f>
        <v>0</v>
      </c>
      <c r="H60" s="156"/>
      <c r="I60" s="156"/>
      <c r="J60" s="157"/>
      <c r="K60" s="155">
        <f>COUNTIF(K9:K55,"ano")</f>
        <v>0</v>
      </c>
      <c r="L60" s="156"/>
      <c r="M60" s="156"/>
      <c r="N60" s="157"/>
      <c r="O60" s="155">
        <f>COUNTIF(O9:O55,"ano")</f>
        <v>0</v>
      </c>
      <c r="P60" s="156"/>
      <c r="Q60" s="156"/>
      <c r="R60" s="157"/>
      <c r="S60" s="155">
        <f>COUNTIF(S9:S55,"ano")</f>
        <v>0</v>
      </c>
      <c r="T60" s="156"/>
      <c r="U60" s="156"/>
      <c r="V60" s="157"/>
      <c r="W60" s="155">
        <f>COUNTIF(W9:W55,"ano")</f>
        <v>0</v>
      </c>
      <c r="X60" s="156"/>
      <c r="Y60" s="156"/>
      <c r="Z60" s="157"/>
      <c r="AA60" s="155">
        <f>COUNTIF(AA9:AA55,"ano")</f>
        <v>0</v>
      </c>
      <c r="AB60" s="156"/>
      <c r="AC60" s="156"/>
      <c r="AD60" s="157"/>
      <c r="AE60" s="155">
        <f>COUNTIF(AE9:AE55,"ano")</f>
        <v>0</v>
      </c>
      <c r="AF60" s="156"/>
      <c r="AG60" s="156"/>
      <c r="AH60" s="157"/>
      <c r="AI60" s="57">
        <f>SUM(C60:AH60)</f>
        <v>0</v>
      </c>
      <c r="AJ60" s="78"/>
      <c r="AK60" s="78"/>
      <c r="AL60" s="78"/>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row>
    <row r="61" spans="1:231" s="80" customFormat="1" ht="12.75" customHeight="1" x14ac:dyDescent="0.2">
      <c r="A61" s="177" t="s">
        <v>13</v>
      </c>
      <c r="B61" s="178"/>
      <c r="C61" s="155">
        <f>(D14-C14+F14-E14+D26-C26+F26-E26+D38-C38+F38-E38+D50-C50+F50-E50)*24</f>
        <v>0</v>
      </c>
      <c r="D61" s="156"/>
      <c r="E61" s="156"/>
      <c r="F61" s="157"/>
      <c r="G61" s="155">
        <f>(H14-G14+J14-I14+H26-G26+J26-I26+H38-G38+J38-I38+H50-G50+J50-I50)*24</f>
        <v>0</v>
      </c>
      <c r="H61" s="156"/>
      <c r="I61" s="156"/>
      <c r="J61" s="157"/>
      <c r="K61" s="155">
        <f>(L14-K14+N14-M14+L26-K26+N26-M26+L38-K38+N38-M38+L50-K50+N50-M50)*24</f>
        <v>0</v>
      </c>
      <c r="L61" s="156"/>
      <c r="M61" s="156"/>
      <c r="N61" s="157"/>
      <c r="O61" s="155">
        <f>(P14-O14+R14-Q14+P26-O26+R26-Q26+P38-O38+R38-Q38+P50-O50+R50-Q50)*24</f>
        <v>0</v>
      </c>
      <c r="P61" s="156"/>
      <c r="Q61" s="156"/>
      <c r="R61" s="157"/>
      <c r="S61" s="155">
        <f>(T14-S14+V14-U14+T26-S26+V26-U26+T38-S38+V38-U38+T50-S50+V50-U50)*24</f>
        <v>0</v>
      </c>
      <c r="T61" s="156"/>
      <c r="U61" s="156"/>
      <c r="V61" s="157"/>
      <c r="W61" s="155">
        <f>(X14-W14+Z14-Y14+X26-W26+Z26-Y26+X38-W38+Z38-Y38+X50-W50+Z50-Y50)*24</f>
        <v>0</v>
      </c>
      <c r="X61" s="156"/>
      <c r="Y61" s="156"/>
      <c r="Z61" s="157"/>
      <c r="AA61" s="155">
        <f>(AB14-AA14+AD14-AC14+AB26-AA26+AD26-AC26+AB38-AA38+AD38-AC38+AB50-AA50+AD50-AC50)*24</f>
        <v>0</v>
      </c>
      <c r="AB61" s="156"/>
      <c r="AC61" s="156"/>
      <c r="AD61" s="157"/>
      <c r="AE61" s="155">
        <f>(AF14-AE14+AH14-AG14+AF26-AE26+AH26-AG26+AF38-AE38+AH38-AG38+AF50-AE50+AH50-AG50)*24</f>
        <v>0</v>
      </c>
      <c r="AF61" s="156"/>
      <c r="AG61" s="156"/>
      <c r="AH61" s="157"/>
      <c r="AI61" s="57">
        <f>SUM(C61:AH61)</f>
        <v>0</v>
      </c>
      <c r="AJ61" s="78"/>
      <c r="AK61" s="78"/>
      <c r="AL61" s="78"/>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row>
    <row r="62" spans="1:231" s="81" customFormat="1" ht="12.75" customHeight="1" thickBot="1" x14ac:dyDescent="0.25">
      <c r="A62" s="173" t="s">
        <v>14</v>
      </c>
      <c r="B62" s="174"/>
      <c r="C62" s="170">
        <f>C15+C27+C39+C51</f>
        <v>0</v>
      </c>
      <c r="D62" s="171"/>
      <c r="E62" s="171"/>
      <c r="F62" s="172"/>
      <c r="G62" s="170">
        <f>G15+G27+G39+G51</f>
        <v>0</v>
      </c>
      <c r="H62" s="171"/>
      <c r="I62" s="171"/>
      <c r="J62" s="172"/>
      <c r="K62" s="170">
        <f>K15+K27+K39+K51</f>
        <v>0</v>
      </c>
      <c r="L62" s="171"/>
      <c r="M62" s="171"/>
      <c r="N62" s="172"/>
      <c r="O62" s="170">
        <f>O15+O27+O39+O51</f>
        <v>0</v>
      </c>
      <c r="P62" s="171"/>
      <c r="Q62" s="171"/>
      <c r="R62" s="172"/>
      <c r="S62" s="170">
        <f>S15+S27+S39+S51</f>
        <v>0</v>
      </c>
      <c r="T62" s="171"/>
      <c r="U62" s="171"/>
      <c r="V62" s="172"/>
      <c r="W62" s="170">
        <f>W15+W27+W39+W51</f>
        <v>0</v>
      </c>
      <c r="X62" s="171"/>
      <c r="Y62" s="171"/>
      <c r="Z62" s="172"/>
      <c r="AA62" s="170">
        <f>AA15+AA27+AA39+AA51</f>
        <v>0</v>
      </c>
      <c r="AB62" s="171"/>
      <c r="AC62" s="171"/>
      <c r="AD62" s="172"/>
      <c r="AE62" s="170">
        <f>AE15+AE27+AE39+AE51</f>
        <v>0</v>
      </c>
      <c r="AF62" s="171"/>
      <c r="AG62" s="171"/>
      <c r="AH62" s="172"/>
      <c r="AI62" s="58">
        <f>SUM(C62:AH62)</f>
        <v>0</v>
      </c>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row>
    <row r="63" spans="1:231" s="81" customFormat="1" ht="28.5" customHeight="1" thickTop="1" x14ac:dyDescent="0.2">
      <c r="A63" s="40"/>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2"/>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row>
    <row r="64" spans="1:231" s="82" customFormat="1" x14ac:dyDescent="0.2">
      <c r="A64" s="15"/>
      <c r="B64" s="14"/>
      <c r="C64" s="14"/>
      <c r="D64" s="14"/>
      <c r="E64" s="14"/>
      <c r="F64" s="14"/>
      <c r="G64" s="14"/>
      <c r="H64" s="14"/>
      <c r="I64" s="14"/>
      <c r="J64" s="14"/>
      <c r="K64" s="87"/>
      <c r="L64" s="87"/>
      <c r="M64" s="14"/>
      <c r="N64" s="14"/>
      <c r="O64" s="14"/>
      <c r="P64" s="14"/>
      <c r="Q64" s="14"/>
      <c r="R64" s="14"/>
      <c r="S64" s="14"/>
      <c r="T64" s="14"/>
      <c r="U64" s="14"/>
      <c r="V64" s="14"/>
      <c r="W64" s="14"/>
      <c r="X64" s="14"/>
      <c r="Y64" s="14"/>
      <c r="Z64" s="14"/>
      <c r="AA64" s="14"/>
      <c r="AB64" s="14"/>
      <c r="AC64" s="14"/>
      <c r="AD64" s="14"/>
      <c r="AE64" s="14"/>
      <c r="AF64" s="116" t="str">
        <f>"RNDr. Milan Macek, CSc., "&amp; YEAR(AK2)</f>
        <v>RNDr. Milan Macek, CSc., 2021</v>
      </c>
      <c r="AG64" s="116"/>
      <c r="AH64" s="116"/>
      <c r="AI64" s="116"/>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row>
    <row r="65" spans="1:231" s="82" customFormat="1" hidden="1" x14ac:dyDescent="0.2">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row>
    <row r="66" spans="1:231" s="43" customFormat="1" hidden="1" x14ac:dyDescent="0.2">
      <c r="A66" s="12"/>
      <c r="B66" s="1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22"/>
      <c r="AJ66" s="44"/>
      <c r="AK66" s="44"/>
      <c r="AL66" s="44"/>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row>
    <row r="67" spans="1:231" s="43" customFormat="1" hidden="1" x14ac:dyDescent="0.2">
      <c r="A67" s="12"/>
      <c r="B67" s="1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22"/>
      <c r="AJ67" s="44"/>
      <c r="AK67" s="44"/>
      <c r="AL67" s="44"/>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row>
    <row r="68" spans="1:231" s="85" customFormat="1" hidden="1" x14ac:dyDescent="0.2">
      <c r="A68"/>
      <c r="B68"/>
      <c r="C68"/>
      <c r="D68"/>
      <c r="E68"/>
      <c r="F68"/>
      <c r="G68"/>
      <c r="H68"/>
      <c r="I68"/>
      <c r="J68"/>
      <c r="K68"/>
      <c r="L68"/>
      <c r="M68"/>
      <c r="N68"/>
      <c r="O68"/>
      <c r="P68"/>
      <c r="Q68"/>
      <c r="R68"/>
      <c r="S68"/>
      <c r="T68"/>
      <c r="U68"/>
      <c r="V68"/>
      <c r="W68"/>
      <c r="X68"/>
      <c r="Y68"/>
      <c r="Z68"/>
      <c r="AA68"/>
      <c r="AB68"/>
      <c r="AC68"/>
      <c r="AD68"/>
      <c r="AE68"/>
      <c r="AF68"/>
      <c r="AG68"/>
      <c r="AH68"/>
      <c r="AI68" s="21"/>
      <c r="AJ68" s="83"/>
      <c r="AK68" s="84"/>
      <c r="AL68" s="84"/>
    </row>
    <row r="69" spans="1:231" s="85" customFormat="1" hidden="1" x14ac:dyDescent="0.2">
      <c r="A69"/>
      <c r="B69"/>
      <c r="C69"/>
      <c r="D69"/>
      <c r="E69"/>
      <c r="F69"/>
      <c r="G69"/>
      <c r="H69"/>
      <c r="I69"/>
      <c r="J69"/>
      <c r="K69"/>
      <c r="L69"/>
      <c r="M69"/>
      <c r="N69"/>
      <c r="O69"/>
      <c r="P69"/>
      <c r="Q69"/>
      <c r="R69"/>
      <c r="S69"/>
      <c r="T69"/>
      <c r="U69"/>
      <c r="V69"/>
      <c r="W69"/>
      <c r="X69"/>
      <c r="Y69"/>
      <c r="Z69"/>
      <c r="AA69"/>
      <c r="AB69"/>
      <c r="AC69"/>
      <c r="AD69"/>
      <c r="AE69"/>
      <c r="AF69"/>
      <c r="AG69"/>
      <c r="AH69"/>
      <c r="AI69" s="21"/>
      <c r="AJ69" s="83"/>
      <c r="AK69" s="84"/>
      <c r="AL69" s="84"/>
    </row>
  </sheetData>
  <sheetProtection algorithmName="SHA-512" hashValue="AQNW8YtS/AvPP7L1RYh6hJ49TXay2ayIYk8+MGZLsBbHyGkKd/0nh4yt3xUInHsvVgBXg0Em0l7VrXc9f81iNQ==" saltValue="Xmm5rGVoHXkcgrYe6LlRrQ==" spinCount="100000" sheet="1" objects="1" scenarios="1" selectLockedCells="1"/>
  <mergeCells count="220">
    <mergeCell ref="AE62:AH62"/>
    <mergeCell ref="AE58:AH58"/>
    <mergeCell ref="AE59:AH59"/>
    <mergeCell ref="AE61:AH61"/>
    <mergeCell ref="AA61:AD61"/>
    <mergeCell ref="AA62:AD62"/>
    <mergeCell ref="W62:Z62"/>
    <mergeCell ref="A62:B62"/>
    <mergeCell ref="C61:F61"/>
    <mergeCell ref="S59:V59"/>
    <mergeCell ref="S61:V61"/>
    <mergeCell ref="S62:V62"/>
    <mergeCell ref="O59:R59"/>
    <mergeCell ref="O61:R61"/>
    <mergeCell ref="A59:B59"/>
    <mergeCell ref="A60:B60"/>
    <mergeCell ref="A61:B61"/>
    <mergeCell ref="O62:R62"/>
    <mergeCell ref="G61:J61"/>
    <mergeCell ref="G62:J62"/>
    <mergeCell ref="C62:F62"/>
    <mergeCell ref="K59:N59"/>
    <mergeCell ref="K61:N61"/>
    <mergeCell ref="K62:N62"/>
    <mergeCell ref="AE60:AH60"/>
    <mergeCell ref="O60:R60"/>
    <mergeCell ref="S60:V60"/>
    <mergeCell ref="W60:Z60"/>
    <mergeCell ref="AA60:AD60"/>
    <mergeCell ref="W59:Z59"/>
    <mergeCell ref="AA59:AD59"/>
    <mergeCell ref="C59:F59"/>
    <mergeCell ref="C60:F60"/>
    <mergeCell ref="G60:J60"/>
    <mergeCell ref="G59:J59"/>
    <mergeCell ref="W61:Z61"/>
    <mergeCell ref="A52:B52"/>
    <mergeCell ref="A53:B53"/>
    <mergeCell ref="K58:N58"/>
    <mergeCell ref="O58:R58"/>
    <mergeCell ref="C58:F58"/>
    <mergeCell ref="A58:B58"/>
    <mergeCell ref="S58:V58"/>
    <mergeCell ref="AA58:AD58"/>
    <mergeCell ref="A54:B54"/>
    <mergeCell ref="G58:J58"/>
    <mergeCell ref="A55:B55"/>
    <mergeCell ref="W58:Z58"/>
    <mergeCell ref="K60:N60"/>
    <mergeCell ref="A56:B56"/>
    <mergeCell ref="A57:B57"/>
    <mergeCell ref="AE49:AH49"/>
    <mergeCell ref="A50:B50"/>
    <mergeCell ref="A51:B51"/>
    <mergeCell ref="C51:F51"/>
    <mergeCell ref="G51:J51"/>
    <mergeCell ref="K51:N51"/>
    <mergeCell ref="AE51:AH51"/>
    <mergeCell ref="W49:Z49"/>
    <mergeCell ref="AA49:AD49"/>
    <mergeCell ref="O51:R51"/>
    <mergeCell ref="S51:V51"/>
    <mergeCell ref="A47:B47"/>
    <mergeCell ref="A48:B48"/>
    <mergeCell ref="A49:B49"/>
    <mergeCell ref="C49:F49"/>
    <mergeCell ref="A43:B43"/>
    <mergeCell ref="AA51:AD51"/>
    <mergeCell ref="G49:J49"/>
    <mergeCell ref="K49:N49"/>
    <mergeCell ref="O49:R49"/>
    <mergeCell ref="S49:V49"/>
    <mergeCell ref="W51:Z51"/>
    <mergeCell ref="A41:B41"/>
    <mergeCell ref="A40:B40"/>
    <mergeCell ref="A42:B42"/>
    <mergeCell ref="G46:J46"/>
    <mergeCell ref="K46:N46"/>
    <mergeCell ref="O46:R46"/>
    <mergeCell ref="S46:V46"/>
    <mergeCell ref="W46:Z46"/>
    <mergeCell ref="AE46:AH46"/>
    <mergeCell ref="AA46:AD46"/>
    <mergeCell ref="A45:B45"/>
    <mergeCell ref="A46:B46"/>
    <mergeCell ref="C46:F46"/>
    <mergeCell ref="A38:B38"/>
    <mergeCell ref="A39:B39"/>
    <mergeCell ref="C39:F39"/>
    <mergeCell ref="G39:J39"/>
    <mergeCell ref="K39:N39"/>
    <mergeCell ref="O39:R39"/>
    <mergeCell ref="C37:F37"/>
    <mergeCell ref="G37:J37"/>
    <mergeCell ref="A34:B34"/>
    <mergeCell ref="C34:F34"/>
    <mergeCell ref="G34:J34"/>
    <mergeCell ref="A36:B36"/>
    <mergeCell ref="A35:B35"/>
    <mergeCell ref="A37:B37"/>
    <mergeCell ref="O37:R37"/>
    <mergeCell ref="S37:V37"/>
    <mergeCell ref="W37:Z37"/>
    <mergeCell ref="AE34:AH34"/>
    <mergeCell ref="O34:R34"/>
    <mergeCell ref="S34:V34"/>
    <mergeCell ref="W34:Z34"/>
    <mergeCell ref="AA34:AD34"/>
    <mergeCell ref="K34:N34"/>
    <mergeCell ref="A1:AI1"/>
    <mergeCell ref="A2:AI2"/>
    <mergeCell ref="E3:AI3"/>
    <mergeCell ref="A3:D3"/>
    <mergeCell ref="A4:D4"/>
    <mergeCell ref="AE22:AH22"/>
    <mergeCell ref="H4:J4"/>
    <mergeCell ref="A16:B16"/>
    <mergeCell ref="K15:N15"/>
    <mergeCell ref="O6:R6"/>
    <mergeCell ref="O7:R7"/>
    <mergeCell ref="O10:R10"/>
    <mergeCell ref="A14:B14"/>
    <mergeCell ref="A15:B15"/>
    <mergeCell ref="AE7:AH7"/>
    <mergeCell ref="AE15:AH15"/>
    <mergeCell ref="AE10:AH10"/>
    <mergeCell ref="AE13:AH13"/>
    <mergeCell ref="AA6:AD6"/>
    <mergeCell ref="O15:R15"/>
    <mergeCell ref="AA10:AD10"/>
    <mergeCell ref="AA13:AD13"/>
    <mergeCell ref="AA15:AD15"/>
    <mergeCell ref="A5:D5"/>
    <mergeCell ref="E5:F5"/>
    <mergeCell ref="AA7:AD7"/>
    <mergeCell ref="W10:Z10"/>
    <mergeCell ref="W13:Z13"/>
    <mergeCell ref="S10:V10"/>
    <mergeCell ref="O13:R13"/>
    <mergeCell ref="K10:N10"/>
    <mergeCell ref="K13:N13"/>
    <mergeCell ref="S13:V13"/>
    <mergeCell ref="W15:Z15"/>
    <mergeCell ref="S15:V15"/>
    <mergeCell ref="E4:F4"/>
    <mergeCell ref="A6:B6"/>
    <mergeCell ref="G15:J15"/>
    <mergeCell ref="A9:B9"/>
    <mergeCell ref="A11:B11"/>
    <mergeCell ref="A12:B12"/>
    <mergeCell ref="A7:B7"/>
    <mergeCell ref="C6:F6"/>
    <mergeCell ref="C7:F7"/>
    <mergeCell ref="C15:F15"/>
    <mergeCell ref="A13:B13"/>
    <mergeCell ref="A10:B10"/>
    <mergeCell ref="C13:F13"/>
    <mergeCell ref="G10:J10"/>
    <mergeCell ref="G13:J13"/>
    <mergeCell ref="AE4:AI4"/>
    <mergeCell ref="G6:J6"/>
    <mergeCell ref="G7:J7"/>
    <mergeCell ref="K6:N6"/>
    <mergeCell ref="K7:N7"/>
    <mergeCell ref="Y4:Z4"/>
    <mergeCell ref="AB4:AD4"/>
    <mergeCell ref="K4:T4"/>
    <mergeCell ref="AE6:AH6"/>
    <mergeCell ref="W6:Z6"/>
    <mergeCell ref="W7:Z7"/>
    <mergeCell ref="S7:V7"/>
    <mergeCell ref="S6:V6"/>
    <mergeCell ref="AF64:AI64"/>
    <mergeCell ref="S22:V22"/>
    <mergeCell ref="W22:Z22"/>
    <mergeCell ref="AA22:AD22"/>
    <mergeCell ref="S27:V27"/>
    <mergeCell ref="A21:B21"/>
    <mergeCell ref="A25:B25"/>
    <mergeCell ref="C25:F25"/>
    <mergeCell ref="G25:J25"/>
    <mergeCell ref="K25:N25"/>
    <mergeCell ref="O27:R27"/>
    <mergeCell ref="A23:B23"/>
    <mergeCell ref="A28:B28"/>
    <mergeCell ref="A33:B33"/>
    <mergeCell ref="A31:B31"/>
    <mergeCell ref="A29:B29"/>
    <mergeCell ref="A30:B30"/>
    <mergeCell ref="AE37:AH37"/>
    <mergeCell ref="AA37:AD37"/>
    <mergeCell ref="S39:V39"/>
    <mergeCell ref="W39:Z39"/>
    <mergeCell ref="AE39:AH39"/>
    <mergeCell ref="AA39:AD39"/>
    <mergeCell ref="K37:N37"/>
    <mergeCell ref="A19:B19"/>
    <mergeCell ref="C10:F10"/>
    <mergeCell ref="A18:B18"/>
    <mergeCell ref="A17:B17"/>
    <mergeCell ref="A65:AI65"/>
    <mergeCell ref="A22:B22"/>
    <mergeCell ref="C22:F22"/>
    <mergeCell ref="G22:J22"/>
    <mergeCell ref="K22:N22"/>
    <mergeCell ref="O22:R22"/>
    <mergeCell ref="A27:B27"/>
    <mergeCell ref="C27:F27"/>
    <mergeCell ref="G27:J27"/>
    <mergeCell ref="K27:N27"/>
    <mergeCell ref="A24:B24"/>
    <mergeCell ref="AE25:AH25"/>
    <mergeCell ref="A26:B26"/>
    <mergeCell ref="O25:R25"/>
    <mergeCell ref="S25:V25"/>
    <mergeCell ref="W25:Z25"/>
    <mergeCell ref="AA27:AD27"/>
    <mergeCell ref="AE27:AH27"/>
    <mergeCell ref="AA25:AD25"/>
    <mergeCell ref="W27:Z27"/>
  </mergeCells>
  <phoneticPr fontId="1" type="noConversion"/>
  <conditionalFormatting sqref="A1:AI1 E3:AI3 K4:T4 E4:F4 E5:F5">
    <cfRule type="containsBlanks" dxfId="58" priority="163">
      <formula>LEN(TRIM(A1))=0</formula>
    </cfRule>
  </conditionalFormatting>
  <conditionalFormatting sqref="C6:AH15 C20:AH27 C32:AH39 C44:AH51 C56:AH62">
    <cfRule type="expression" dxfId="57" priority="166">
      <formula>C$57=1</formula>
    </cfRule>
    <cfRule type="expression" dxfId="56" priority="167">
      <formula>C$56=1</formula>
    </cfRule>
  </conditionalFormatting>
  <conditionalFormatting sqref="C16:AH19">
    <cfRule type="expression" dxfId="55" priority="155">
      <formula>C$57=1</formula>
    </cfRule>
    <cfRule type="expression" dxfId="54" priority="156">
      <formula>C$56=1</formula>
    </cfRule>
  </conditionalFormatting>
  <conditionalFormatting sqref="D28:F31 H28:J31 L28:N31 P28:R31 T28:V31 X28:Z31 AB28:AD31 AF28:AH31">
    <cfRule type="expression" dxfId="53" priority="153">
      <formula>D$57=1</formula>
    </cfRule>
    <cfRule type="expression" dxfId="52" priority="154">
      <formula>D$56=1</formula>
    </cfRule>
  </conditionalFormatting>
  <conditionalFormatting sqref="D40:F43 H40:J43 L40:N43 P40:R43 T40:V43 X40:Z43 AB40:AD43 AF40:AH43">
    <cfRule type="expression" dxfId="51" priority="151">
      <formula>D$57=1</formula>
    </cfRule>
    <cfRule type="expression" dxfId="50" priority="152">
      <formula>D$56=1</formula>
    </cfRule>
  </conditionalFormatting>
  <conditionalFormatting sqref="D52:F55 H52:J55 L52:N55 P52:R55 T52:V55 X52:Z55 AB52:AD55 AF52:AH55">
    <cfRule type="expression" dxfId="49" priority="149">
      <formula>D$57=1</formula>
    </cfRule>
    <cfRule type="expression" dxfId="48" priority="150">
      <formula>D$56=1</formula>
    </cfRule>
  </conditionalFormatting>
  <conditionalFormatting sqref="C28:C31">
    <cfRule type="expression" dxfId="47" priority="47">
      <formula>C$57=1</formula>
    </cfRule>
    <cfRule type="expression" dxfId="46" priority="48">
      <formula>C$56=1</formula>
    </cfRule>
  </conditionalFormatting>
  <conditionalFormatting sqref="G28:G31">
    <cfRule type="expression" dxfId="45" priority="45">
      <formula>G$57=1</formula>
    </cfRule>
    <cfRule type="expression" dxfId="44" priority="46">
      <formula>G$56=1</formula>
    </cfRule>
  </conditionalFormatting>
  <conditionalFormatting sqref="K28:K31">
    <cfRule type="expression" dxfId="43" priority="43">
      <formula>K$57=1</formula>
    </cfRule>
    <cfRule type="expression" dxfId="42" priority="44">
      <formula>K$56=1</formula>
    </cfRule>
  </conditionalFormatting>
  <conditionalFormatting sqref="O28:O31">
    <cfRule type="expression" dxfId="41" priority="41">
      <formula>O$57=1</formula>
    </cfRule>
    <cfRule type="expression" dxfId="40" priority="42">
      <formula>O$56=1</formula>
    </cfRule>
  </conditionalFormatting>
  <conditionalFormatting sqref="S28:S31">
    <cfRule type="expression" dxfId="39" priority="39">
      <formula>S$57=1</formula>
    </cfRule>
    <cfRule type="expression" dxfId="38" priority="40">
      <formula>S$56=1</formula>
    </cfRule>
  </conditionalFormatting>
  <conditionalFormatting sqref="W28:W31">
    <cfRule type="expression" dxfId="37" priority="37">
      <formula>W$57=1</formula>
    </cfRule>
    <cfRule type="expression" dxfId="36" priority="38">
      <formula>W$56=1</formula>
    </cfRule>
  </conditionalFormatting>
  <conditionalFormatting sqref="AA28:AA31">
    <cfRule type="expression" dxfId="35" priority="35">
      <formula>AA$57=1</formula>
    </cfRule>
    <cfRule type="expression" dxfId="34" priority="36">
      <formula>AA$56=1</formula>
    </cfRule>
  </conditionalFormatting>
  <conditionalFormatting sqref="AE28:AE31">
    <cfRule type="expression" dxfId="33" priority="33">
      <formula>AE$57=1</formula>
    </cfRule>
    <cfRule type="expression" dxfId="32" priority="34">
      <formula>AE$56=1</formula>
    </cfRule>
  </conditionalFormatting>
  <conditionalFormatting sqref="C40:C43">
    <cfRule type="expression" dxfId="31" priority="31">
      <formula>C$57=1</formula>
    </cfRule>
    <cfRule type="expression" dxfId="30" priority="32">
      <formula>C$56=1</formula>
    </cfRule>
  </conditionalFormatting>
  <conditionalFormatting sqref="G40:G43">
    <cfRule type="expression" dxfId="29" priority="29">
      <formula>G$57=1</formula>
    </cfRule>
    <cfRule type="expression" dxfId="28" priority="30">
      <formula>G$56=1</formula>
    </cfRule>
  </conditionalFormatting>
  <conditionalFormatting sqref="K40:K43">
    <cfRule type="expression" dxfId="27" priority="27">
      <formula>K$57=1</formula>
    </cfRule>
    <cfRule type="expression" dxfId="26" priority="28">
      <formula>K$56=1</formula>
    </cfRule>
  </conditionalFormatting>
  <conditionalFormatting sqref="O40:O43">
    <cfRule type="expression" dxfId="25" priority="25">
      <formula>O$57=1</formula>
    </cfRule>
    <cfRule type="expression" dxfId="24" priority="26">
      <formula>O$56=1</formula>
    </cfRule>
  </conditionalFormatting>
  <conditionalFormatting sqref="S40:S43">
    <cfRule type="expression" dxfId="23" priority="23">
      <formula>S$57=1</formula>
    </cfRule>
    <cfRule type="expression" dxfId="22" priority="24">
      <formula>S$56=1</formula>
    </cfRule>
  </conditionalFormatting>
  <conditionalFormatting sqref="W40:W43">
    <cfRule type="expression" dxfId="21" priority="21">
      <formula>W$57=1</formula>
    </cfRule>
    <cfRule type="expression" dxfId="20" priority="22">
      <formula>W$56=1</formula>
    </cfRule>
  </conditionalFormatting>
  <conditionalFormatting sqref="AA40:AA43">
    <cfRule type="expression" dxfId="19" priority="19">
      <formula>AA$57=1</formula>
    </cfRule>
    <cfRule type="expression" dxfId="18" priority="20">
      <formula>AA$56=1</formula>
    </cfRule>
  </conditionalFormatting>
  <conditionalFormatting sqref="AE40:AE43">
    <cfRule type="expression" dxfId="17" priority="17">
      <formula>AE$57=1</formula>
    </cfRule>
    <cfRule type="expression" dxfId="16" priority="18">
      <formula>AE$56=1</formula>
    </cfRule>
  </conditionalFormatting>
  <conditionalFormatting sqref="C52:C55">
    <cfRule type="expression" dxfId="15" priority="15">
      <formula>C$57=1</formula>
    </cfRule>
    <cfRule type="expression" dxfId="14" priority="16">
      <formula>C$56=1</formula>
    </cfRule>
  </conditionalFormatting>
  <conditionalFormatting sqref="G52:G55">
    <cfRule type="expression" dxfId="13" priority="13">
      <formula>G$57=1</formula>
    </cfRule>
    <cfRule type="expression" dxfId="12" priority="14">
      <formula>G$56=1</formula>
    </cfRule>
  </conditionalFormatting>
  <conditionalFormatting sqref="K52:K55">
    <cfRule type="expression" dxfId="11" priority="11">
      <formula>K$57=1</formula>
    </cfRule>
    <cfRule type="expression" dxfId="10" priority="12">
      <formula>K$56=1</formula>
    </cfRule>
  </conditionalFormatting>
  <conditionalFormatting sqref="O52:O55">
    <cfRule type="expression" dxfId="9" priority="9">
      <formula>O$57=1</formula>
    </cfRule>
    <cfRule type="expression" dxfId="8" priority="10">
      <formula>O$56=1</formula>
    </cfRule>
  </conditionalFormatting>
  <conditionalFormatting sqref="S52:S55">
    <cfRule type="expression" dxfId="7" priority="7">
      <formula>S$57=1</formula>
    </cfRule>
    <cfRule type="expression" dxfId="6" priority="8">
      <formula>S$56=1</formula>
    </cfRule>
  </conditionalFormatting>
  <conditionalFormatting sqref="W52:W55">
    <cfRule type="expression" dxfId="5" priority="5">
      <formula>W$57=1</formula>
    </cfRule>
    <cfRule type="expression" dxfId="4" priority="6">
      <formula>W$56=1</formula>
    </cfRule>
  </conditionalFormatting>
  <conditionalFormatting sqref="AA52:AA55">
    <cfRule type="expression" dxfId="3" priority="3">
      <formula>AA$57=1</formula>
    </cfRule>
    <cfRule type="expression" dxfId="2" priority="4">
      <formula>AA$56=1</formula>
    </cfRule>
  </conditionalFormatting>
  <conditionalFormatting sqref="AE52:AE55">
    <cfRule type="expression" dxfId="1" priority="1">
      <formula>AE$57=1</formula>
    </cfRule>
    <cfRule type="expression" dxfId="0" priority="2">
      <formula>AE$56=1</formula>
    </cfRule>
  </conditionalFormatting>
  <dataValidations count="10">
    <dataValidation type="decimal" allowBlank="1" showInputMessage="1" showErrorMessage="1" errorTitle="Zadání času" error="Zadejte desetinným číslem, např. 8,5" sqref="S15 W15 K15 W39 G15 W51 O15 O51 AA15 G51 C15 G39 AA51 AA39 O39 S39 AE39 C51 K51 W56:W57 AE15 S51 S56:S57 AE51 AA56:AA57 K39 K56:K57 C39 G56:G57 O56:O57 C56:C57 AA27 AE27 W27 S27 O27 K27 G27 C27 AE56:AE57">
      <formula1>0</formula1>
      <formula2>24</formula2>
    </dataValidation>
    <dataValidation operator="greaterThanOrEqual" allowBlank="1" showInputMessage="1" showErrorMessage="1" sqref="C13 AA13 S25 S37 W25 AE13 W37 G13 K13 O13 S13 W13 C25 AA25 AE25 G25 K25 O25 C37 AA37 AE37 G37 K37 O37 C49 AA49 AE49 G49 K49 O49 S49 W49"/>
    <dataValidation type="date" allowBlank="1" showInputMessage="1" showErrorMessage="1" sqref="E4:F4">
      <formula1>AK2</formula1>
      <formula2>AK2+365</formula2>
    </dataValidation>
    <dataValidation type="date" allowBlank="1" showInputMessage="1" showErrorMessage="1" sqref="E5:F5">
      <formula1>AK2</formula1>
      <formula2>AK2+366</formula2>
    </dataValidation>
    <dataValidation type="custom" operator="greaterThanOrEqual" allowBlank="1" showInputMessage="1" showErrorMessage="1" errorTitle="Zápis času" error="Čas musí být v intervalu 0:00 a 24:00 a současně musí být  vyšší, než čas zapsaný vlevo." sqref="E9 I9 M9 Q9 U9 Y9 AC9 AG9 D11:F11 H11:J11 L11:N11 P11:R11 T11:V11 X11:Z11 AB11:AD11 AF11:AH11 D14:F14 H14:J14 L14:N14 P14:R14 T14:V14 X14:Z14 AB14:AD14 AF14:AH14 E21 I21 M21 Q21 U21 Y21 AC21 AG21 E33 I33 M33 Q33 U33 Y33 AC33 AG33 E45 I45 M45 Q45 U45 Y45 AC45 AG45 D23:F23 H23:J23 L23:N23 P23:R23 T23:V23 X23:Z23 AB23:AD23 AF23:AH23 D35:F35 H35:J35 L35:N35 P35:R35 T35:V35 X35:Z35 AB35:AD35 AF35:AH35 D47:F47 H47:J47 L47:N47 P47:R47 T47:V47 X47:Z47 AB47:AD47 AF47:AH47 D26:F26 H26:J26 L26:N26 P26:R26 T26:V26 X26:Z26 AB26:AD26 AF26:AH26 D38:F38 H38:J38 L38:N38 P38:R38 T38:V38 X38:Z38 AB38:AD38 AF38:AH38 D50:F50 H50:J50 L50:N50 P50:R50 T50:V50 X50:Z50 AB50:AD50 AF50:AH50">
      <formula1>AND(N(D9)&lt;=1,N(D9)&gt;N(C9))</formula1>
    </dataValidation>
    <dataValidation type="custom" operator="greaterThanOrEqual" allowBlank="1" showInputMessage="1" showErrorMessage="1" errorTitle="Zápis času" error="Čas musí být v intervalu 0:00 a 24:00 a současně musí být nejvýše o 12:00 vyšší, než čas zapsaný vlevo." sqref="D9 F9 H9 L9 P9 T9 X9 AB9 AF9 J9 N9 R9 V9 Z9 AD9 AH9 D21 F21 H21 L21 P21 T21 X21 AB21 AF21 J21 N21 R21 V21 Z21 AD21 AH21 D33 F33 H33 L33 P33 T33 X33 AB33 AF33 J33 N33 R33 V33 Z33 AD33 AH33 D45 F45 H45 L45 P45 T45 X45 AB45 AF45 J45 N45 R45 V45 Z45 AD45 AH45">
      <formula1>AND(N(D9)&lt;=1,N(D9)&gt;N(C9),N(D9)-N(C9)&lt;=0.5)</formula1>
    </dataValidation>
    <dataValidation type="custom" operator="greaterThanOrEqual" allowBlank="1" showInputMessage="1" showErrorMessage="1" errorTitle="Zápis času" error="Čas musí být v intervalu 0:00 a 24:00." sqref="C9 G9 K9 O9 S9 W9 AA9 AE9 C11 G11 K11 O11 S11 W11 AA11 AE11 C14 G14 K14 O14 S14 W14 AA14 AE14 C21 G21 K21 O21 S21 W21 AA21 AE21 C33 G33 K33 O33 S33 W33 AA33 AE33 C45 G45 K45 O45 S45 W45 AA45 AE45 C23 G23 K23 O23 S23 W23 AA23 AE23 C35 G35 K35 O35 S35 W35 AA35 AE35 C47 G47 K47 O47 S47 W47 AA47 AE47 C26 G26 K26 O26 S26 W26 AA26 AE26 C38 G38 K38 O38 S38 W38 AA38 AE38 C50 G50 K50 O50 S50 W50 AA50 AE50">
      <formula1>N(C9)&lt;=1</formula1>
    </dataValidation>
    <dataValidation type="custom" allowBlank="1" showInputMessage="1" showErrorMessage="1" errorTitle="Zápis času" error="Čas musí být v intervalu 0:00 až 6:00 nebo v intervalu 22:00 až 24:00." sqref="C12 G12 K12 O12 S12 W12 AA12 AE12 C24 G24 K24 O24 S24 W24 AA24 AE24 C36 G36 K36 O36 S36 W36 AA36 AE36 C48 G48 K48 O48 S48 W48 AA48 AE48">
      <formula1>AND(N(C12)&lt;=1,OR(N(C12)&lt;0.25,N(C12)&gt;0.91))</formula1>
    </dataValidation>
    <dataValidation type="custom" allowBlank="1" showInputMessage="1" showErrorMessage="1" errorTitle="Zápis času" error="Čas musí být v intervalu 0:00 až 6:00 nebo v intervalu 22:00 až 24:00." sqref="F12 J12 N12 R12 V12 Z12 AD12 AH12 F24 J24 N24 R24 V24 Z24 AD24 AH24 F36 J36 N36 R36 V36 Z36 AD36 AH36 F48 J48 N48 R48 V48 Z48 AD48 AH48">
      <formula1>AND(N(F12)&lt;=1,N(F12)&gt;N(E12),OR(N(F12)&lt;=0.25,N(F12)&gt;0.91))</formula1>
    </dataValidation>
    <dataValidation type="custom" allowBlank="1" showInputMessage="1" showErrorMessage="1" errorTitle="Zápis času" error="Čas musí být v intervalu 0:00 až 6:00 nebo v intervalu 22:00 až 24:00." sqref="D12:E12 H12:I12 L12:M12 P12:Q12 T12:U12 X12:Y12 AB12:AC12 AF12:AG12 D24:E24 H24:I24 L24:M24 P24:Q24 T24:U24 X24:Y24 AB24:AC24 AF24:AG24 D36:E36 H36:I36 L36:M36 P36:Q36 T36:U36 X36:Y36 AB36:AC36 AF36:AG36 D48:E48 H48:I48 L48:M48 P48:Q48 T48:U48 X48:Y48 AB48:AC48 AF48:AG48">
      <formula1>AND(N(D12)&lt;=1,N(D12)&gt;N(C12),OR(N(D12)&lt;=0.25,N(D12)&gt;0.91))</formula1>
    </dataValidation>
  </dataValidations>
  <pageMargins left="0.39370078740157483" right="0.19685039370078741" top="0.78740157480314965" bottom="0.19685039370078741" header="0.51181102362204722" footer="0.31496062992125984"/>
  <pageSetup paperSize="9" scale="61" orientation="landscape" r:id="rId1"/>
  <headerFooter alignWithMargins="0"/>
  <ignoredErrors>
    <ignoredError sqref="C60 G60 K60:AH60 AI10 AI22 AI34 AI4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Evidence práce na kurzu</vt:lpstr>
    </vt:vector>
  </TitlesOfParts>
  <Company>DDM Praha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Macek</dc:creator>
  <cp:lastModifiedBy>MM</cp:lastModifiedBy>
  <cp:lastPrinted>2015-12-25T15:32:35Z</cp:lastPrinted>
  <dcterms:created xsi:type="dcterms:W3CDTF">2003-12-19T06:54:34Z</dcterms:created>
  <dcterms:modified xsi:type="dcterms:W3CDTF">2020-12-19T17:51:21Z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439090324</vt:i4>
  </property>
  <property fmtid="{D5CDD505-2E9C-101B-9397-08002B2CF9AE}" pid="3" name="_EmailSubject">
    <vt:lpwstr/>
  </property>
  <property fmtid="{D5CDD505-2E9C-101B-9397-08002B2CF9AE}" pid="4" name="_AuthorEmail">
    <vt:lpwstr>ivana.lacigova@oavin.cz</vt:lpwstr>
  </property>
  <property fmtid="{D5CDD505-2E9C-101B-9397-08002B2CF9AE}" pid="5" name="_AuthorEmailDisplayName">
    <vt:lpwstr>Ivana Lacigov+í</vt:lpwstr>
  </property>
  <property fmtid="{D5CDD505-2E9C-101B-9397-08002B2CF9AE}" pid="6" name="_PreviousAdHocReviewCycleID">
    <vt:i4>1834836595</vt:i4>
  </property>
  <property fmtid="{D5CDD505-2E9C-101B-9397-08002B2CF9AE}" pid="7" name="_ReviewingToolsShownOnce">
    <vt:lpwstr/>
  </property>
</Properties>
</file>