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kumenty\Private\My Webs\drmacek-download\"/>
    </mc:Choice>
  </mc:AlternateContent>
  <bookViews>
    <workbookView xWindow="36" yWindow="936" windowWidth="15228" windowHeight="9216"/>
  </bookViews>
  <sheets>
    <sheet name="Evidence práce na kurzu" sheetId="14" r:id="rId1"/>
  </sheets>
  <calcPr calcId="162913"/>
</workbook>
</file>

<file path=xl/calcChain.xml><?xml version="1.0" encoding="utf-8"?>
<calcChain xmlns="http://schemas.openxmlformats.org/spreadsheetml/2006/main">
  <c r="A48" i="14" l="1"/>
  <c r="A36" i="14"/>
  <c r="A24" i="14"/>
  <c r="A12" i="14" l="1"/>
  <c r="AF64" i="14" l="1"/>
  <c r="A2" i="14"/>
  <c r="G46" i="14" l="1"/>
  <c r="AE49" i="14"/>
  <c r="AA49" i="14"/>
  <c r="W49" i="14"/>
  <c r="S49" i="14"/>
  <c r="O49" i="14"/>
  <c r="K49" i="14"/>
  <c r="G49" i="14"/>
  <c r="C49" i="14"/>
  <c r="AE37" i="14"/>
  <c r="AA37" i="14"/>
  <c r="W37" i="14"/>
  <c r="S37" i="14"/>
  <c r="O37" i="14"/>
  <c r="K37" i="14"/>
  <c r="G37" i="14"/>
  <c r="C37" i="14"/>
  <c r="AE25" i="14"/>
  <c r="AA25" i="14"/>
  <c r="W25" i="14"/>
  <c r="S25" i="14"/>
  <c r="O25" i="14"/>
  <c r="K25" i="14"/>
  <c r="G25" i="14"/>
  <c r="C25" i="14"/>
  <c r="G13" i="14"/>
  <c r="K13" i="14"/>
  <c r="O13" i="14"/>
  <c r="S13" i="14"/>
  <c r="W13" i="14"/>
  <c r="AA13" i="14"/>
  <c r="AE13" i="14"/>
  <c r="C13" i="14"/>
  <c r="AE62" i="14"/>
  <c r="AE61" i="14"/>
  <c r="AE59" i="14"/>
  <c r="AE46" i="14"/>
  <c r="AE34" i="14"/>
  <c r="AE22" i="14"/>
  <c r="AE10" i="14"/>
  <c r="AA62" i="14"/>
  <c r="AA61" i="14"/>
  <c r="AA59" i="14"/>
  <c r="AA46" i="14"/>
  <c r="AA34" i="14"/>
  <c r="AA22" i="14"/>
  <c r="W62" i="14"/>
  <c r="W61" i="14"/>
  <c r="W59" i="14"/>
  <c r="W46" i="14"/>
  <c r="W34" i="14"/>
  <c r="W22" i="14"/>
  <c r="W10" i="14"/>
  <c r="S62" i="14"/>
  <c r="S61" i="14"/>
  <c r="S59" i="14"/>
  <c r="S46" i="14"/>
  <c r="S34" i="14"/>
  <c r="S22" i="14"/>
  <c r="S10" i="14"/>
  <c r="O62" i="14"/>
  <c r="O61" i="14"/>
  <c r="O59" i="14"/>
  <c r="O46" i="14"/>
  <c r="O34" i="14"/>
  <c r="O22" i="14"/>
  <c r="O10" i="14"/>
  <c r="K62" i="14"/>
  <c r="K61" i="14"/>
  <c r="K59" i="14"/>
  <c r="K46" i="14"/>
  <c r="K34" i="14"/>
  <c r="K22" i="14"/>
  <c r="K10" i="14"/>
  <c r="G59" i="14"/>
  <c r="G61" i="14"/>
  <c r="G62" i="14"/>
  <c r="C62" i="14"/>
  <c r="C61" i="14"/>
  <c r="C59" i="14"/>
  <c r="A46" i="14"/>
  <c r="C46" i="14"/>
  <c r="AI48" i="14"/>
  <c r="AI50" i="14"/>
  <c r="AI51" i="14"/>
  <c r="AI39" i="14"/>
  <c r="AI38" i="14"/>
  <c r="AI36" i="14"/>
  <c r="G34" i="14"/>
  <c r="C34" i="14"/>
  <c r="A34" i="14"/>
  <c r="AI27" i="14"/>
  <c r="AI26" i="14"/>
  <c r="AI24" i="14"/>
  <c r="G22" i="14"/>
  <c r="C22" i="14"/>
  <c r="A22" i="14"/>
  <c r="C6" i="14"/>
  <c r="AI14" i="14"/>
  <c r="G10" i="14"/>
  <c r="C10" i="14"/>
  <c r="A10" i="14"/>
  <c r="A59" i="14"/>
  <c r="AI12" i="14"/>
  <c r="Y4" i="14"/>
  <c r="AI15" i="14"/>
  <c r="AI46" i="14" l="1"/>
  <c r="AI22" i="14"/>
  <c r="C7" i="14"/>
  <c r="C54" i="14"/>
  <c r="C30" i="14"/>
  <c r="C17" i="14"/>
  <c r="C53" i="14"/>
  <c r="C41" i="14"/>
  <c r="C29" i="14"/>
  <c r="C56" i="14"/>
  <c r="D56" i="14" s="1"/>
  <c r="C52" i="14"/>
  <c r="C40" i="14"/>
  <c r="C28" i="14"/>
  <c r="C16" i="14"/>
  <c r="C55" i="14"/>
  <c r="C43" i="14"/>
  <c r="C31" i="14"/>
  <c r="C19" i="14"/>
  <c r="C42" i="14"/>
  <c r="C18" i="14"/>
  <c r="AI34" i="14"/>
  <c r="C57" i="14"/>
  <c r="E57" i="14" s="1"/>
  <c r="AI10" i="14"/>
  <c r="G6" i="14"/>
  <c r="AI61" i="14"/>
  <c r="AI62" i="14"/>
  <c r="AI59" i="14"/>
  <c r="F56" i="14" l="1"/>
  <c r="E56" i="14"/>
  <c r="F57" i="14"/>
  <c r="G55" i="14"/>
  <c r="H55" i="14" s="1"/>
  <c r="G18" i="14"/>
  <c r="I18" i="14" s="1"/>
  <c r="G17" i="14"/>
  <c r="H17" i="14" s="1"/>
  <c r="G54" i="14"/>
  <c r="H54" i="14" s="1"/>
  <c r="G42" i="14"/>
  <c r="H42" i="14" s="1"/>
  <c r="G56" i="14"/>
  <c r="H56" i="14" s="1"/>
  <c r="G53" i="14"/>
  <c r="J53" i="14" s="1"/>
  <c r="G41" i="14"/>
  <c r="J41" i="14" s="1"/>
  <c r="G52" i="14"/>
  <c r="I52" i="14" s="1"/>
  <c r="G40" i="14"/>
  <c r="H40" i="14" s="1"/>
  <c r="G28" i="14"/>
  <c r="I28" i="14" s="1"/>
  <c r="G16" i="14"/>
  <c r="G43" i="14"/>
  <c r="I43" i="14" s="1"/>
  <c r="G31" i="14"/>
  <c r="J31" i="14" s="1"/>
  <c r="G19" i="14"/>
  <c r="J19" i="14" s="1"/>
  <c r="G30" i="14"/>
  <c r="H30" i="14" s="1"/>
  <c r="G29" i="14"/>
  <c r="H29" i="14" s="1"/>
  <c r="D57" i="14"/>
  <c r="I17" i="14"/>
  <c r="I16" i="14"/>
  <c r="G57" i="14"/>
  <c r="J57" i="14" s="1"/>
  <c r="K6" i="14"/>
  <c r="K7" i="14" s="1"/>
  <c r="G7" i="14"/>
  <c r="F18" i="14"/>
  <c r="E18" i="14"/>
  <c r="D18" i="14"/>
  <c r="D17" i="14"/>
  <c r="F17" i="14"/>
  <c r="E17" i="14"/>
  <c r="E41" i="14"/>
  <c r="F41" i="14"/>
  <c r="D41" i="14"/>
  <c r="D30" i="14"/>
  <c r="F30" i="14"/>
  <c r="E30" i="14"/>
  <c r="F19" i="14"/>
  <c r="E19" i="14"/>
  <c r="D19" i="14"/>
  <c r="E53" i="14"/>
  <c r="D53" i="14"/>
  <c r="F53" i="14"/>
  <c r="D42" i="14"/>
  <c r="E42" i="14"/>
  <c r="F42" i="14"/>
  <c r="E31" i="14"/>
  <c r="D31" i="14"/>
  <c r="F31" i="14"/>
  <c r="D54" i="14"/>
  <c r="E54" i="14"/>
  <c r="F54" i="14"/>
  <c r="D43" i="14"/>
  <c r="E43" i="14"/>
  <c r="F43" i="14"/>
  <c r="E16" i="14"/>
  <c r="D16" i="14"/>
  <c r="F16" i="14"/>
  <c r="C58" i="14"/>
  <c r="C60" i="14"/>
  <c r="D28" i="14"/>
  <c r="E28" i="14"/>
  <c r="F28" i="14"/>
  <c r="E40" i="14"/>
  <c r="D40" i="14"/>
  <c r="F40" i="14"/>
  <c r="D55" i="14"/>
  <c r="E55" i="14"/>
  <c r="F55" i="14"/>
  <c r="E52" i="14"/>
  <c r="F52" i="14"/>
  <c r="D52" i="14"/>
  <c r="E29" i="14"/>
  <c r="F29" i="14"/>
  <c r="D29" i="14"/>
  <c r="J28" i="14" l="1"/>
  <c r="I53" i="14"/>
  <c r="H53" i="14"/>
  <c r="H18" i="14"/>
  <c r="J54" i="14"/>
  <c r="I40" i="14"/>
  <c r="H57" i="14"/>
  <c r="J40" i="14"/>
  <c r="I57" i="14"/>
  <c r="I55" i="14"/>
  <c r="I30" i="14"/>
  <c r="I31" i="14"/>
  <c r="K57" i="14"/>
  <c r="N57" i="14" s="1"/>
  <c r="K31" i="14"/>
  <c r="N31" i="14" s="1"/>
  <c r="K30" i="14"/>
  <c r="K29" i="14"/>
  <c r="L29" i="14" s="1"/>
  <c r="K56" i="14"/>
  <c r="K54" i="14"/>
  <c r="L54" i="14" s="1"/>
  <c r="K53" i="14"/>
  <c r="K41" i="14"/>
  <c r="N41" i="14" s="1"/>
  <c r="K52" i="14"/>
  <c r="N52" i="14" s="1"/>
  <c r="K40" i="14"/>
  <c r="K28" i="14"/>
  <c r="M28" i="14" s="1"/>
  <c r="K16" i="14"/>
  <c r="L16" i="14" s="1"/>
  <c r="K55" i="14"/>
  <c r="N55" i="14" s="1"/>
  <c r="K43" i="14"/>
  <c r="N43" i="14" s="1"/>
  <c r="K19" i="14"/>
  <c r="N19" i="14" s="1"/>
  <c r="K42" i="14"/>
  <c r="K18" i="14"/>
  <c r="K17" i="14"/>
  <c r="L17" i="14" s="1"/>
  <c r="J55" i="14"/>
  <c r="J42" i="14"/>
  <c r="H31" i="14"/>
  <c r="I42" i="14"/>
  <c r="H19" i="14"/>
  <c r="I56" i="14"/>
  <c r="J56" i="14"/>
  <c r="H41" i="14"/>
  <c r="I41" i="14"/>
  <c r="I29" i="14"/>
  <c r="H28" i="14"/>
  <c r="J18" i="14"/>
  <c r="I54" i="14"/>
  <c r="L41" i="14"/>
  <c r="H43" i="14"/>
  <c r="H16" i="14"/>
  <c r="J52" i="14"/>
  <c r="J43" i="14"/>
  <c r="I19" i="14"/>
  <c r="O6" i="14"/>
  <c r="J30" i="14"/>
  <c r="G60" i="14"/>
  <c r="J17" i="14"/>
  <c r="J29" i="14"/>
  <c r="G58" i="14"/>
  <c r="J16" i="14"/>
  <c r="H52" i="14"/>
  <c r="M52" i="14" l="1"/>
  <c r="L55" i="14"/>
  <c r="L52" i="14"/>
  <c r="M57" i="14"/>
  <c r="M31" i="14"/>
  <c r="M54" i="14"/>
  <c r="N28" i="14"/>
  <c r="L31" i="14"/>
  <c r="M17" i="14"/>
  <c r="M29" i="14"/>
  <c r="M55" i="14"/>
  <c r="M41" i="14"/>
  <c r="N54" i="14"/>
  <c r="L57" i="14"/>
  <c r="L19" i="14"/>
  <c r="M19" i="14"/>
  <c r="O42" i="14"/>
  <c r="O54" i="14"/>
  <c r="O18" i="14"/>
  <c r="O53" i="14"/>
  <c r="O41" i="14"/>
  <c r="O29" i="14"/>
  <c r="O17" i="14"/>
  <c r="O52" i="14"/>
  <c r="O40" i="14"/>
  <c r="O28" i="14"/>
  <c r="O16" i="14"/>
  <c r="O56" i="14"/>
  <c r="O55" i="14"/>
  <c r="O43" i="14"/>
  <c r="O31" i="14"/>
  <c r="O19" i="14"/>
  <c r="O30" i="14"/>
  <c r="M43" i="14"/>
  <c r="L43" i="14"/>
  <c r="L28" i="14"/>
  <c r="N29" i="14"/>
  <c r="K58" i="14"/>
  <c r="N16" i="14"/>
  <c r="M16" i="14"/>
  <c r="N17" i="14"/>
  <c r="L40" i="14"/>
  <c r="N40" i="14"/>
  <c r="M40" i="14"/>
  <c r="N53" i="14"/>
  <c r="L53" i="14"/>
  <c r="M53" i="14"/>
  <c r="M56" i="14"/>
  <c r="N56" i="14"/>
  <c r="L56" i="14"/>
  <c r="N42" i="14"/>
  <c r="M42" i="14"/>
  <c r="L42" i="14"/>
  <c r="K60" i="14"/>
  <c r="M18" i="14"/>
  <c r="N18" i="14"/>
  <c r="L18" i="14"/>
  <c r="S6" i="14"/>
  <c r="O57" i="14"/>
  <c r="O7" i="14"/>
  <c r="N30" i="14"/>
  <c r="L30" i="14"/>
  <c r="M30" i="14"/>
  <c r="S43" i="14" l="1"/>
  <c r="S30" i="14"/>
  <c r="S17" i="14"/>
  <c r="S54" i="14"/>
  <c r="S42" i="14"/>
  <c r="S53" i="14"/>
  <c r="S41" i="14"/>
  <c r="S29" i="14"/>
  <c r="S56" i="14"/>
  <c r="S52" i="14"/>
  <c r="S40" i="14"/>
  <c r="S28" i="14"/>
  <c r="S16" i="14"/>
  <c r="S55" i="14"/>
  <c r="S31" i="14"/>
  <c r="S19" i="14"/>
  <c r="S18" i="14"/>
  <c r="Q18" i="14"/>
  <c r="R18" i="14"/>
  <c r="P18" i="14"/>
  <c r="Q57" i="14"/>
  <c r="R57" i="14"/>
  <c r="P57" i="14"/>
  <c r="P55" i="14"/>
  <c r="Q55" i="14"/>
  <c r="R55" i="14"/>
  <c r="Q28" i="14"/>
  <c r="R28" i="14"/>
  <c r="P28" i="14"/>
  <c r="Q43" i="14"/>
  <c r="R43" i="14"/>
  <c r="P43" i="14"/>
  <c r="R42" i="14"/>
  <c r="Q42" i="14"/>
  <c r="P42" i="14"/>
  <c r="Q19" i="14"/>
  <c r="P19" i="14"/>
  <c r="R19" i="14"/>
  <c r="R56" i="14"/>
  <c r="P56" i="14"/>
  <c r="Q56" i="14"/>
  <c r="R40" i="14"/>
  <c r="P40" i="14"/>
  <c r="Q40" i="14"/>
  <c r="R53" i="14"/>
  <c r="Q53" i="14"/>
  <c r="P53" i="14"/>
  <c r="P30" i="14"/>
  <c r="Q30" i="14"/>
  <c r="R30" i="14"/>
  <c r="R52" i="14"/>
  <c r="Q52" i="14"/>
  <c r="P52" i="14"/>
  <c r="Q16" i="14"/>
  <c r="P16" i="14"/>
  <c r="O58" i="14"/>
  <c r="O60" i="14"/>
  <c r="R16" i="14"/>
  <c r="S7" i="14"/>
  <c r="S57" i="14"/>
  <c r="W6" i="14"/>
  <c r="R54" i="14"/>
  <c r="P54" i="14"/>
  <c r="Q54" i="14"/>
  <c r="R41" i="14"/>
  <c r="Q41" i="14"/>
  <c r="P41" i="14"/>
  <c r="R31" i="14"/>
  <c r="Q31" i="14"/>
  <c r="P31" i="14"/>
  <c r="P29" i="14"/>
  <c r="R29" i="14"/>
  <c r="Q29" i="14"/>
  <c r="Q17" i="14"/>
  <c r="R17" i="14"/>
  <c r="P17" i="14"/>
  <c r="W55" i="14" l="1"/>
  <c r="W19" i="14"/>
  <c r="W18" i="14"/>
  <c r="W54" i="14"/>
  <c r="W56" i="14"/>
  <c r="W53" i="14"/>
  <c r="W41" i="14"/>
  <c r="W29" i="14"/>
  <c r="W52" i="14"/>
  <c r="W40" i="14"/>
  <c r="W28" i="14"/>
  <c r="W16" i="14"/>
  <c r="W43" i="14"/>
  <c r="W31" i="14"/>
  <c r="W42" i="14"/>
  <c r="W30" i="14"/>
  <c r="W17" i="14"/>
  <c r="U17" i="14"/>
  <c r="V17" i="14"/>
  <c r="T17" i="14"/>
  <c r="T57" i="14"/>
  <c r="U57" i="14"/>
  <c r="V57" i="14"/>
  <c r="V28" i="14"/>
  <c r="T28" i="14"/>
  <c r="U28" i="14"/>
  <c r="U29" i="14"/>
  <c r="T29" i="14"/>
  <c r="V29" i="14"/>
  <c r="V53" i="14"/>
  <c r="U53" i="14"/>
  <c r="T53" i="14"/>
  <c r="V54" i="14"/>
  <c r="T54" i="14"/>
  <c r="U54" i="14"/>
  <c r="V16" i="14"/>
  <c r="S58" i="14"/>
  <c r="T16" i="14"/>
  <c r="U16" i="14"/>
  <c r="S60" i="14"/>
  <c r="V30" i="14"/>
  <c r="T30" i="14"/>
  <c r="U30" i="14"/>
  <c r="V42" i="14"/>
  <c r="T42" i="14"/>
  <c r="U42" i="14"/>
  <c r="V43" i="14"/>
  <c r="T43" i="14"/>
  <c r="U43" i="14"/>
  <c r="T41" i="14"/>
  <c r="V41" i="14"/>
  <c r="U41" i="14"/>
  <c r="T18" i="14"/>
  <c r="V18" i="14"/>
  <c r="U18" i="14"/>
  <c r="T56" i="14"/>
  <c r="V56" i="14"/>
  <c r="U56" i="14"/>
  <c r="U31" i="14"/>
  <c r="T31" i="14"/>
  <c r="V31" i="14"/>
  <c r="W57" i="14"/>
  <c r="AA6" i="14"/>
  <c r="W7" i="14"/>
  <c r="U40" i="14"/>
  <c r="T40" i="14"/>
  <c r="V40" i="14"/>
  <c r="T55" i="14"/>
  <c r="V55" i="14"/>
  <c r="U55" i="14"/>
  <c r="T52" i="14"/>
  <c r="V52" i="14"/>
  <c r="U52" i="14"/>
  <c r="U19" i="14"/>
  <c r="T19" i="14"/>
  <c r="V19" i="14"/>
  <c r="AA56" i="14" l="1"/>
  <c r="AA54" i="14"/>
  <c r="AA42" i="14"/>
  <c r="AA30" i="14"/>
  <c r="AA17" i="14"/>
  <c r="AA53" i="14"/>
  <c r="AA41" i="14"/>
  <c r="AA29" i="14"/>
  <c r="AA52" i="14"/>
  <c r="AA40" i="14"/>
  <c r="AA28" i="14"/>
  <c r="AA16" i="14"/>
  <c r="AA55" i="14"/>
  <c r="AA43" i="14"/>
  <c r="AA31" i="14"/>
  <c r="AA19" i="14"/>
  <c r="AA18" i="14"/>
  <c r="X56" i="14"/>
  <c r="Z56" i="14"/>
  <c r="Y56" i="14"/>
  <c r="Y29" i="14"/>
  <c r="Z29" i="14"/>
  <c r="X29" i="14"/>
  <c r="X43" i="14"/>
  <c r="Z43" i="14"/>
  <c r="Y43" i="14"/>
  <c r="Z31" i="14"/>
  <c r="X31" i="14"/>
  <c r="Y31" i="14"/>
  <c r="Z17" i="14"/>
  <c r="X17" i="14"/>
  <c r="Y17" i="14"/>
  <c r="Z19" i="14"/>
  <c r="X19" i="14"/>
  <c r="Y19" i="14"/>
  <c r="Z53" i="14"/>
  <c r="Y53" i="14"/>
  <c r="X53" i="14"/>
  <c r="Z41" i="14"/>
  <c r="Y41" i="14"/>
  <c r="X41" i="14"/>
  <c r="X30" i="14"/>
  <c r="Y30" i="14"/>
  <c r="Z30" i="14"/>
  <c r="Y52" i="14"/>
  <c r="X52" i="14"/>
  <c r="Z52" i="14"/>
  <c r="Y18" i="14"/>
  <c r="Z18" i="14"/>
  <c r="X18" i="14"/>
  <c r="AE6" i="14"/>
  <c r="AA57" i="14"/>
  <c r="AA7" i="14"/>
  <c r="X54" i="14"/>
  <c r="Y54" i="14"/>
  <c r="Z54" i="14"/>
  <c r="Y55" i="14"/>
  <c r="Z55" i="14"/>
  <c r="X55" i="14"/>
  <c r="Y42" i="14"/>
  <c r="Z42" i="14"/>
  <c r="X42" i="14"/>
  <c r="Y40" i="14"/>
  <c r="X40" i="14"/>
  <c r="Z40" i="14"/>
  <c r="W58" i="14"/>
  <c r="X16" i="14"/>
  <c r="W60" i="14"/>
  <c r="Y16" i="14"/>
  <c r="Z16" i="14"/>
  <c r="Y57" i="14"/>
  <c r="Z57" i="14"/>
  <c r="X57" i="14"/>
  <c r="Z28" i="14"/>
  <c r="X28" i="14"/>
  <c r="Y28" i="14"/>
  <c r="AE56" i="14" l="1"/>
  <c r="AE31" i="14"/>
  <c r="AE30" i="14"/>
  <c r="AE18" i="14"/>
  <c r="AE17" i="14"/>
  <c r="AE54" i="14"/>
  <c r="AE53" i="14"/>
  <c r="AE41" i="14"/>
  <c r="AE29" i="14"/>
  <c r="AE52" i="14"/>
  <c r="AE40" i="14"/>
  <c r="AI40" i="14" s="1"/>
  <c r="AE28" i="14"/>
  <c r="AE16" i="14"/>
  <c r="AE55" i="14"/>
  <c r="AE43" i="14"/>
  <c r="AE19" i="14"/>
  <c r="AE42" i="14"/>
  <c r="AB18" i="14"/>
  <c r="AD18" i="14"/>
  <c r="AC18" i="14"/>
  <c r="AB19" i="14"/>
  <c r="AD19" i="14"/>
  <c r="AC19" i="14"/>
  <c r="AB17" i="14"/>
  <c r="AD17" i="14"/>
  <c r="AC17" i="14"/>
  <c r="AB16" i="14"/>
  <c r="AD16" i="14"/>
  <c r="AC16" i="14"/>
  <c r="AA60" i="14"/>
  <c r="AA58" i="14"/>
  <c r="AD57" i="14"/>
  <c r="AC57" i="14"/>
  <c r="AB57" i="14"/>
  <c r="AB41" i="14"/>
  <c r="AD41" i="14"/>
  <c r="AC41" i="14"/>
  <c r="AD55" i="14"/>
  <c r="AB55" i="14"/>
  <c r="AC55" i="14"/>
  <c r="AC30" i="14"/>
  <c r="AD30" i="14"/>
  <c r="AB30" i="14"/>
  <c r="AD52" i="14"/>
  <c r="AC52" i="14"/>
  <c r="AB52" i="14"/>
  <c r="AE57" i="14"/>
  <c r="AE7" i="14"/>
  <c r="AD42" i="14"/>
  <c r="AC42" i="14"/>
  <c r="AB42" i="14"/>
  <c r="AB29" i="14"/>
  <c r="AC29" i="14"/>
  <c r="AD29" i="14"/>
  <c r="AB31" i="14"/>
  <c r="AC31" i="14"/>
  <c r="AD31" i="14"/>
  <c r="AD54" i="14"/>
  <c r="AB54" i="14"/>
  <c r="AC54" i="14"/>
  <c r="AC56" i="14"/>
  <c r="AD56" i="14"/>
  <c r="AB56" i="14"/>
  <c r="AD43" i="14"/>
  <c r="AB43" i="14"/>
  <c r="AC43" i="14"/>
  <c r="AB40" i="14"/>
  <c r="AD40" i="14"/>
  <c r="AC40" i="14"/>
  <c r="AB53" i="14"/>
  <c r="AC53" i="14"/>
  <c r="AD53" i="14"/>
  <c r="AD28" i="14"/>
  <c r="AC28" i="14"/>
  <c r="AB28" i="14"/>
  <c r="AH43" i="14" l="1"/>
  <c r="AF43" i="14"/>
  <c r="AG43" i="14"/>
  <c r="AI43" i="14"/>
  <c r="AH29" i="14"/>
  <c r="AG29" i="14"/>
  <c r="AF29" i="14"/>
  <c r="AI29" i="14"/>
  <c r="AI19" i="14"/>
  <c r="AH19" i="14"/>
  <c r="AG19" i="14"/>
  <c r="AF19" i="14"/>
  <c r="AG57" i="14"/>
  <c r="AH57" i="14"/>
  <c r="AF57" i="14"/>
  <c r="AG55" i="14"/>
  <c r="AF55" i="14"/>
  <c r="AI55" i="14"/>
  <c r="AH55" i="14"/>
  <c r="AI30" i="14"/>
  <c r="AH30" i="14"/>
  <c r="AG30" i="14"/>
  <c r="AF30" i="14"/>
  <c r="AG28" i="14"/>
  <c r="AF28" i="14"/>
  <c r="AH28" i="14"/>
  <c r="AI28" i="14"/>
  <c r="AF41" i="14"/>
  <c r="AH41" i="14"/>
  <c r="AG41" i="14"/>
  <c r="AG17" i="14"/>
  <c r="AF17" i="14"/>
  <c r="AI17" i="14"/>
  <c r="AH17" i="14"/>
  <c r="AE58" i="14"/>
  <c r="AI58" i="14" s="1"/>
  <c r="AE60" i="14"/>
  <c r="AI60" i="14" s="1"/>
  <c r="AG16" i="14"/>
  <c r="AF16" i="14"/>
  <c r="AH16" i="14"/>
  <c r="AI16" i="14"/>
  <c r="AH31" i="14"/>
  <c r="AF31" i="14"/>
  <c r="AG31" i="14"/>
  <c r="AI31" i="14"/>
  <c r="AI23" i="14" s="1"/>
  <c r="AG40" i="14"/>
  <c r="AF40" i="14"/>
  <c r="AH40" i="14"/>
  <c r="AF42" i="14"/>
  <c r="AG42" i="14"/>
  <c r="AI42" i="14"/>
  <c r="AH42" i="14"/>
  <c r="AI41" i="14"/>
  <c r="AI33" i="14" s="1"/>
  <c r="AI52" i="14"/>
  <c r="AF52" i="14"/>
  <c r="AH52" i="14"/>
  <c r="AG52" i="14"/>
  <c r="AG18" i="14"/>
  <c r="AF18" i="14"/>
  <c r="AH18" i="14"/>
  <c r="AI18" i="14"/>
  <c r="AH56" i="14"/>
  <c r="AF56" i="14"/>
  <c r="AG56" i="14"/>
  <c r="AI54" i="14"/>
  <c r="AH54" i="14"/>
  <c r="AF54" i="14"/>
  <c r="AG54" i="14"/>
  <c r="AG53" i="14"/>
  <c r="AF53" i="14"/>
  <c r="AI53" i="14"/>
  <c r="AH53" i="14"/>
  <c r="AI47" i="14" l="1"/>
  <c r="AI45" i="14"/>
  <c r="AI11" i="14"/>
  <c r="AI9" i="14"/>
  <c r="AI21" i="14"/>
  <c r="AI35" i="14"/>
</calcChain>
</file>

<file path=xl/comments1.xml><?xml version="1.0" encoding="utf-8"?>
<comments xmlns="http://schemas.openxmlformats.org/spreadsheetml/2006/main">
  <authors>
    <author>drmacek.cz</author>
  </authors>
  <commentList>
    <comment ref="C8" authorId="0" shapeId="0">
      <text>
        <r>
          <rPr>
            <sz val="12"/>
            <color indexed="81"/>
            <rFont val="Arial"/>
            <family val="2"/>
            <charset val="238"/>
          </rPr>
          <t>Uveďte ve formátu času</t>
        </r>
      </text>
    </comment>
    <comment ref="D8" authorId="0" shapeId="0">
      <text>
        <r>
          <rPr>
            <sz val="12"/>
            <color indexed="81"/>
            <rFont val="Arial"/>
            <family val="2"/>
            <charset val="238"/>
          </rPr>
          <t>Uveďte ve formátu času</t>
        </r>
      </text>
    </comment>
    <comment ref="E8" authorId="0" shapeId="0">
      <text>
        <r>
          <rPr>
            <sz val="12"/>
            <color indexed="81"/>
            <rFont val="Arial"/>
            <family val="2"/>
            <charset val="238"/>
          </rPr>
          <t>Uveďte ve formátu času</t>
        </r>
      </text>
    </comment>
    <comment ref="F8" authorId="0" shapeId="0">
      <text>
        <r>
          <rPr>
            <sz val="12"/>
            <color indexed="81"/>
            <rFont val="Arial"/>
            <family val="2"/>
            <charset val="238"/>
          </rPr>
          <t>Uveďte ve formátu času</t>
        </r>
      </text>
    </comment>
    <comment ref="G8" authorId="0" shapeId="0">
      <text>
        <r>
          <rPr>
            <sz val="12"/>
            <color indexed="81"/>
            <rFont val="Arial"/>
            <family val="2"/>
            <charset val="238"/>
          </rPr>
          <t>Uveďte ve formátu času</t>
        </r>
      </text>
    </comment>
    <comment ref="H8" authorId="0" shapeId="0">
      <text>
        <r>
          <rPr>
            <sz val="12"/>
            <color indexed="81"/>
            <rFont val="Arial"/>
            <family val="2"/>
            <charset val="238"/>
          </rPr>
          <t>Uveďte ve formátu času</t>
        </r>
      </text>
    </comment>
    <comment ref="I8" authorId="0" shapeId="0">
      <text>
        <r>
          <rPr>
            <sz val="12"/>
            <color indexed="81"/>
            <rFont val="Arial"/>
            <family val="2"/>
            <charset val="238"/>
          </rPr>
          <t>Uveďte ve formátu času</t>
        </r>
      </text>
    </comment>
    <comment ref="J8" authorId="0" shapeId="0">
      <text>
        <r>
          <rPr>
            <sz val="12"/>
            <color indexed="81"/>
            <rFont val="Arial"/>
            <family val="2"/>
            <charset val="238"/>
          </rPr>
          <t>Uveďte ve formátu času</t>
        </r>
      </text>
    </comment>
    <comment ref="K8" authorId="0" shapeId="0">
      <text>
        <r>
          <rPr>
            <sz val="12"/>
            <color indexed="81"/>
            <rFont val="Arial"/>
            <family val="2"/>
            <charset val="238"/>
          </rPr>
          <t>Uveďte ve formátu času</t>
        </r>
      </text>
    </comment>
    <comment ref="L8" authorId="0" shapeId="0">
      <text>
        <r>
          <rPr>
            <sz val="12"/>
            <color indexed="81"/>
            <rFont val="Arial"/>
            <family val="2"/>
            <charset val="238"/>
          </rPr>
          <t>Uveďte ve formátu času</t>
        </r>
      </text>
    </comment>
    <comment ref="M8" authorId="0" shapeId="0">
      <text>
        <r>
          <rPr>
            <sz val="12"/>
            <color indexed="81"/>
            <rFont val="Arial"/>
            <family val="2"/>
            <charset val="238"/>
          </rPr>
          <t>Uveďte ve formátu času</t>
        </r>
      </text>
    </comment>
    <comment ref="N8" authorId="0" shapeId="0">
      <text>
        <r>
          <rPr>
            <sz val="12"/>
            <color indexed="81"/>
            <rFont val="Arial"/>
            <family val="2"/>
            <charset val="238"/>
          </rPr>
          <t>Uveďte ve formátu času</t>
        </r>
      </text>
    </comment>
    <comment ref="O8" authorId="0" shapeId="0">
      <text>
        <r>
          <rPr>
            <sz val="12"/>
            <color indexed="81"/>
            <rFont val="Arial"/>
            <family val="2"/>
            <charset val="238"/>
          </rPr>
          <t>Uveďte ve formátu času</t>
        </r>
      </text>
    </comment>
    <comment ref="P8" authorId="0" shapeId="0">
      <text>
        <r>
          <rPr>
            <sz val="12"/>
            <color indexed="81"/>
            <rFont val="Arial"/>
            <family val="2"/>
            <charset val="238"/>
          </rPr>
          <t>Uveďte ve formátu času</t>
        </r>
      </text>
    </comment>
    <comment ref="Q8" authorId="0" shapeId="0">
      <text>
        <r>
          <rPr>
            <sz val="12"/>
            <color indexed="81"/>
            <rFont val="Arial"/>
            <family val="2"/>
            <charset val="238"/>
          </rPr>
          <t>Uveďte ve formátu času</t>
        </r>
      </text>
    </comment>
    <comment ref="R8" authorId="0" shapeId="0">
      <text>
        <r>
          <rPr>
            <sz val="12"/>
            <color indexed="81"/>
            <rFont val="Arial"/>
            <family val="2"/>
            <charset val="238"/>
          </rPr>
          <t>Uveďte ve formátu času</t>
        </r>
      </text>
    </comment>
    <comment ref="S8" authorId="0" shapeId="0">
      <text>
        <r>
          <rPr>
            <sz val="12"/>
            <color indexed="81"/>
            <rFont val="Arial"/>
            <family val="2"/>
            <charset val="238"/>
          </rPr>
          <t>Uveďte ve formátu času</t>
        </r>
      </text>
    </comment>
    <comment ref="T8" authorId="0" shapeId="0">
      <text>
        <r>
          <rPr>
            <sz val="12"/>
            <color indexed="81"/>
            <rFont val="Arial"/>
            <family val="2"/>
            <charset val="238"/>
          </rPr>
          <t>Uveďte ve formátu času</t>
        </r>
      </text>
    </comment>
    <comment ref="U8" authorId="0" shapeId="0">
      <text>
        <r>
          <rPr>
            <sz val="12"/>
            <color indexed="81"/>
            <rFont val="Arial"/>
            <family val="2"/>
            <charset val="238"/>
          </rPr>
          <t>Uveďte ve formátu času</t>
        </r>
      </text>
    </comment>
    <comment ref="V8" authorId="0" shapeId="0">
      <text>
        <r>
          <rPr>
            <sz val="12"/>
            <color indexed="81"/>
            <rFont val="Arial"/>
            <family val="2"/>
            <charset val="238"/>
          </rPr>
          <t>Uveďte ve formátu času</t>
        </r>
      </text>
    </comment>
    <comment ref="W8" authorId="0" shapeId="0">
      <text>
        <r>
          <rPr>
            <sz val="12"/>
            <color indexed="81"/>
            <rFont val="Arial"/>
            <family val="2"/>
            <charset val="238"/>
          </rPr>
          <t>Uveďte ve formátu času</t>
        </r>
      </text>
    </comment>
    <comment ref="X8" authorId="0" shapeId="0">
      <text>
        <r>
          <rPr>
            <sz val="12"/>
            <color indexed="81"/>
            <rFont val="Arial"/>
            <family val="2"/>
            <charset val="238"/>
          </rPr>
          <t>Uveďte ve formátu času</t>
        </r>
      </text>
    </comment>
    <comment ref="Y8" authorId="0" shapeId="0">
      <text>
        <r>
          <rPr>
            <sz val="12"/>
            <color indexed="81"/>
            <rFont val="Arial"/>
            <family val="2"/>
            <charset val="238"/>
          </rPr>
          <t>Uveďte ve formátu času</t>
        </r>
      </text>
    </comment>
    <comment ref="Z8" authorId="0" shapeId="0">
      <text>
        <r>
          <rPr>
            <sz val="12"/>
            <color indexed="81"/>
            <rFont val="Arial"/>
            <family val="2"/>
            <charset val="238"/>
          </rPr>
          <t>Uveďte ve formátu času</t>
        </r>
      </text>
    </comment>
    <comment ref="AA8" authorId="0" shapeId="0">
      <text>
        <r>
          <rPr>
            <sz val="12"/>
            <color indexed="81"/>
            <rFont val="Arial"/>
            <family val="2"/>
            <charset val="238"/>
          </rPr>
          <t>Uveďte ve formátu času</t>
        </r>
      </text>
    </comment>
    <comment ref="AB8" authorId="0" shapeId="0">
      <text>
        <r>
          <rPr>
            <sz val="12"/>
            <color indexed="81"/>
            <rFont val="Arial"/>
            <family val="2"/>
            <charset val="238"/>
          </rPr>
          <t>Uveďte ve formátu času</t>
        </r>
      </text>
    </comment>
    <comment ref="AC8" authorId="0" shapeId="0">
      <text>
        <r>
          <rPr>
            <sz val="12"/>
            <color indexed="81"/>
            <rFont val="Arial"/>
            <family val="2"/>
            <charset val="238"/>
          </rPr>
          <t>Uveďte ve formátu času</t>
        </r>
      </text>
    </comment>
    <comment ref="AD8" authorId="0" shapeId="0">
      <text>
        <r>
          <rPr>
            <sz val="12"/>
            <color indexed="81"/>
            <rFont val="Arial"/>
            <family val="2"/>
            <charset val="238"/>
          </rPr>
          <t>Uveďte ve formátu času</t>
        </r>
      </text>
    </comment>
    <comment ref="AE8" authorId="0" shapeId="0">
      <text>
        <r>
          <rPr>
            <sz val="12"/>
            <color indexed="81"/>
            <rFont val="Arial"/>
            <family val="2"/>
            <charset val="238"/>
          </rPr>
          <t>Uveďte ve formátu času</t>
        </r>
      </text>
    </comment>
    <comment ref="AF8" authorId="0" shapeId="0">
      <text>
        <r>
          <rPr>
            <sz val="12"/>
            <color indexed="81"/>
            <rFont val="Arial"/>
            <family val="2"/>
            <charset val="238"/>
          </rPr>
          <t>Uveďte ve formátu času</t>
        </r>
      </text>
    </comment>
    <comment ref="AG8" authorId="0" shapeId="0">
      <text>
        <r>
          <rPr>
            <sz val="12"/>
            <color indexed="81"/>
            <rFont val="Arial"/>
            <family val="2"/>
            <charset val="238"/>
          </rPr>
          <t>Uveďte ve formátu času</t>
        </r>
      </text>
    </comment>
    <comment ref="AH8" authorId="0" shapeId="0">
      <text>
        <r>
          <rPr>
            <sz val="12"/>
            <color indexed="81"/>
            <rFont val="Arial"/>
            <family val="2"/>
            <charset val="238"/>
          </rPr>
          <t>Uveďte ve formátu času</t>
        </r>
      </text>
    </comment>
    <comment ref="AI9" authorId="0" shapeId="0">
      <text>
        <r>
          <rPr>
            <sz val="12"/>
            <color indexed="81"/>
            <rFont val="Arial"/>
            <family val="2"/>
            <charset val="238"/>
          </rPr>
          <t>Údaje:
Směny ve všední den + směny v sobotu a neděli</t>
        </r>
      </text>
    </comment>
    <comment ref="AI10" authorId="0" shapeId="0">
      <text>
        <r>
          <rPr>
            <sz val="12"/>
            <color indexed="81"/>
            <rFont val="Arial"/>
            <family val="2"/>
            <charset val="238"/>
          </rPr>
          <t>Počet dělených směn</t>
        </r>
      </text>
    </comment>
    <comment ref="AI11" authorId="0" shapeId="0">
      <text>
        <r>
          <rPr>
            <sz val="12"/>
            <color indexed="81"/>
            <rFont val="Arial"/>
            <family val="2"/>
            <charset val="238"/>
          </rPr>
          <t>Údaje:
Práce přesčas ve všední den + práce přesčas v sobotu a neděli</t>
        </r>
      </text>
    </comment>
    <comment ref="AI12" authorId="0" shapeId="0">
      <text>
        <r>
          <rPr>
            <sz val="12"/>
            <color indexed="81"/>
            <rFont val="Arial"/>
            <family val="2"/>
            <charset val="238"/>
          </rPr>
          <t>Odpracováno noční práce</t>
        </r>
      </text>
    </comment>
    <comment ref="C13" authorId="0" shapeId="0">
      <text>
        <r>
          <rPr>
            <sz val="12"/>
            <color indexed="81"/>
            <rFont val="Arial"/>
            <family val="2"/>
            <charset val="238"/>
          </rPr>
          <t>Údaje:
Směna a práce přesčas / 
z toho práce v noci</t>
        </r>
      </text>
    </comment>
    <comment ref="G13" authorId="0" shapeId="0">
      <text>
        <r>
          <rPr>
            <sz val="12"/>
            <color indexed="81"/>
            <rFont val="Arial"/>
            <family val="2"/>
            <charset val="238"/>
          </rPr>
          <t>Údaje:
Směna a práce přesčas + 
práce v noci</t>
        </r>
      </text>
    </comment>
    <comment ref="K13" authorId="0" shapeId="0">
      <text>
        <r>
          <rPr>
            <sz val="12"/>
            <color indexed="81"/>
            <rFont val="Arial"/>
            <family val="2"/>
            <charset val="238"/>
          </rPr>
          <t>Údaje:
Směna a práce přesčas + 
práce v noci</t>
        </r>
      </text>
    </comment>
    <comment ref="O13" authorId="0" shapeId="0">
      <text>
        <r>
          <rPr>
            <sz val="12"/>
            <color indexed="81"/>
            <rFont val="Arial"/>
            <family val="2"/>
            <charset val="238"/>
          </rPr>
          <t>Údaje:
Směna a práce přesčas + 
práce v noci</t>
        </r>
      </text>
    </comment>
    <comment ref="S13" authorId="0" shapeId="0">
      <text>
        <r>
          <rPr>
            <sz val="12"/>
            <color indexed="81"/>
            <rFont val="Arial"/>
            <family val="2"/>
            <charset val="238"/>
          </rPr>
          <t>Údaje:
Směna a práce přesčas + 
práce v noci</t>
        </r>
      </text>
    </comment>
    <comment ref="W13" authorId="0" shapeId="0">
      <text>
        <r>
          <rPr>
            <sz val="12"/>
            <color indexed="81"/>
            <rFont val="Arial"/>
            <family val="2"/>
            <charset val="238"/>
          </rPr>
          <t>Údaje:
Směna a práce přesčas + 
práce v noci</t>
        </r>
      </text>
    </comment>
    <comment ref="AA13" authorId="0" shapeId="0">
      <text>
        <r>
          <rPr>
            <sz val="12"/>
            <color indexed="81"/>
            <rFont val="Arial"/>
            <family val="2"/>
            <charset val="238"/>
          </rPr>
          <t>Údaje:
Směna a práce přesčas + 
práce v noci</t>
        </r>
      </text>
    </comment>
    <comment ref="AE13" authorId="0" shapeId="0">
      <text>
        <r>
          <rPr>
            <sz val="12"/>
            <color indexed="81"/>
            <rFont val="Arial"/>
            <family val="2"/>
            <charset val="238"/>
          </rPr>
          <t>Údaje:
Směna a práce přesčas + 
práce v noci</t>
        </r>
      </text>
    </comment>
    <comment ref="AI14" authorId="0" shapeId="0">
      <text>
        <r>
          <rPr>
            <sz val="12"/>
            <color indexed="81"/>
            <rFont val="Arial"/>
            <family val="2"/>
            <charset val="238"/>
          </rPr>
          <t>Doba pracovní pohotovosti</t>
        </r>
      </text>
    </comment>
    <comment ref="AI15" authorId="0" shapeId="0">
      <text>
        <r>
          <rPr>
            <sz val="12"/>
            <color indexed="81"/>
            <rFont val="Arial"/>
            <family val="2"/>
            <charset val="238"/>
          </rPr>
          <t>Přímá pedagogická činnost celkem</t>
        </r>
      </text>
    </comment>
    <comment ref="C20" authorId="0" shapeId="0">
      <text>
        <r>
          <rPr>
            <sz val="12"/>
            <color indexed="81"/>
            <rFont val="Arial"/>
            <family val="2"/>
            <charset val="238"/>
          </rPr>
          <t>Uveďte ve formátu času</t>
        </r>
      </text>
    </comment>
    <comment ref="D20" authorId="0" shapeId="0">
      <text>
        <r>
          <rPr>
            <sz val="12"/>
            <color indexed="81"/>
            <rFont val="Arial"/>
            <family val="2"/>
            <charset val="238"/>
          </rPr>
          <t>Uveďte ve formátu času</t>
        </r>
      </text>
    </comment>
    <comment ref="E20" authorId="0" shapeId="0">
      <text>
        <r>
          <rPr>
            <sz val="12"/>
            <color indexed="81"/>
            <rFont val="Arial"/>
            <family val="2"/>
            <charset val="238"/>
          </rPr>
          <t>Uveďte ve formátu času</t>
        </r>
      </text>
    </comment>
    <comment ref="F20" authorId="0" shapeId="0">
      <text>
        <r>
          <rPr>
            <sz val="12"/>
            <color indexed="81"/>
            <rFont val="Arial"/>
            <family val="2"/>
            <charset val="238"/>
          </rPr>
          <t>Uveďte ve formátu času</t>
        </r>
      </text>
    </comment>
    <comment ref="G20" authorId="0" shapeId="0">
      <text>
        <r>
          <rPr>
            <sz val="12"/>
            <color indexed="81"/>
            <rFont val="Arial"/>
            <family val="2"/>
            <charset val="238"/>
          </rPr>
          <t>Uveďte ve formátu času</t>
        </r>
      </text>
    </comment>
    <comment ref="H20" authorId="0" shapeId="0">
      <text>
        <r>
          <rPr>
            <sz val="12"/>
            <color indexed="81"/>
            <rFont val="Arial"/>
            <family val="2"/>
            <charset val="238"/>
          </rPr>
          <t>Uveďte ve formátu času</t>
        </r>
      </text>
    </comment>
    <comment ref="I20" authorId="0" shapeId="0">
      <text>
        <r>
          <rPr>
            <sz val="12"/>
            <color indexed="81"/>
            <rFont val="Arial"/>
            <family val="2"/>
            <charset val="238"/>
          </rPr>
          <t>Uveďte ve formátu času</t>
        </r>
      </text>
    </comment>
    <comment ref="J20" authorId="0" shapeId="0">
      <text>
        <r>
          <rPr>
            <sz val="12"/>
            <color indexed="81"/>
            <rFont val="Arial"/>
            <family val="2"/>
            <charset val="238"/>
          </rPr>
          <t>Uveďte ve formátu času</t>
        </r>
      </text>
    </comment>
    <comment ref="K20" authorId="0" shapeId="0">
      <text>
        <r>
          <rPr>
            <sz val="12"/>
            <color indexed="81"/>
            <rFont val="Arial"/>
            <family val="2"/>
            <charset val="238"/>
          </rPr>
          <t>Uveďte ve formátu času</t>
        </r>
      </text>
    </comment>
    <comment ref="L20" authorId="0" shapeId="0">
      <text>
        <r>
          <rPr>
            <sz val="12"/>
            <color indexed="81"/>
            <rFont val="Arial"/>
            <family val="2"/>
            <charset val="238"/>
          </rPr>
          <t>Uveďte ve formátu času</t>
        </r>
      </text>
    </comment>
    <comment ref="M20" authorId="0" shapeId="0">
      <text>
        <r>
          <rPr>
            <sz val="12"/>
            <color indexed="81"/>
            <rFont val="Arial"/>
            <family val="2"/>
            <charset val="238"/>
          </rPr>
          <t>Uveďte ve formátu času</t>
        </r>
      </text>
    </comment>
    <comment ref="N20" authorId="0" shapeId="0">
      <text>
        <r>
          <rPr>
            <sz val="12"/>
            <color indexed="81"/>
            <rFont val="Arial"/>
            <family val="2"/>
            <charset val="238"/>
          </rPr>
          <t>Uveďte ve formátu času</t>
        </r>
      </text>
    </comment>
    <comment ref="O20" authorId="0" shapeId="0">
      <text>
        <r>
          <rPr>
            <sz val="12"/>
            <color indexed="81"/>
            <rFont val="Arial"/>
            <family val="2"/>
            <charset val="238"/>
          </rPr>
          <t>Uveďte ve formátu času</t>
        </r>
      </text>
    </comment>
    <comment ref="P20" authorId="0" shapeId="0">
      <text>
        <r>
          <rPr>
            <sz val="12"/>
            <color indexed="81"/>
            <rFont val="Arial"/>
            <family val="2"/>
            <charset val="238"/>
          </rPr>
          <t>Uveďte ve formátu času</t>
        </r>
      </text>
    </comment>
    <comment ref="Q20" authorId="0" shapeId="0">
      <text>
        <r>
          <rPr>
            <sz val="12"/>
            <color indexed="81"/>
            <rFont val="Arial"/>
            <family val="2"/>
            <charset val="238"/>
          </rPr>
          <t>Uveďte ve formátu času</t>
        </r>
      </text>
    </comment>
    <comment ref="R20" authorId="0" shapeId="0">
      <text>
        <r>
          <rPr>
            <sz val="12"/>
            <color indexed="81"/>
            <rFont val="Arial"/>
            <family val="2"/>
            <charset val="238"/>
          </rPr>
          <t>Uveďte ve formátu času</t>
        </r>
      </text>
    </comment>
    <comment ref="S20" authorId="0" shapeId="0">
      <text>
        <r>
          <rPr>
            <sz val="12"/>
            <color indexed="81"/>
            <rFont val="Arial"/>
            <family val="2"/>
            <charset val="238"/>
          </rPr>
          <t>Uveďte ve formátu času</t>
        </r>
      </text>
    </comment>
    <comment ref="T20" authorId="0" shapeId="0">
      <text>
        <r>
          <rPr>
            <sz val="12"/>
            <color indexed="81"/>
            <rFont val="Arial"/>
            <family val="2"/>
            <charset val="238"/>
          </rPr>
          <t>Uveďte ve formátu času</t>
        </r>
      </text>
    </comment>
    <comment ref="U20" authorId="0" shapeId="0">
      <text>
        <r>
          <rPr>
            <sz val="12"/>
            <color indexed="81"/>
            <rFont val="Arial"/>
            <family val="2"/>
            <charset val="238"/>
          </rPr>
          <t>Uveďte ve formátu času</t>
        </r>
      </text>
    </comment>
    <comment ref="V20" authorId="0" shapeId="0">
      <text>
        <r>
          <rPr>
            <sz val="12"/>
            <color indexed="81"/>
            <rFont val="Arial"/>
            <family val="2"/>
            <charset val="238"/>
          </rPr>
          <t>Uveďte ve formátu času</t>
        </r>
      </text>
    </comment>
    <comment ref="W20" authorId="0" shapeId="0">
      <text>
        <r>
          <rPr>
            <sz val="12"/>
            <color indexed="81"/>
            <rFont val="Arial"/>
            <family val="2"/>
            <charset val="238"/>
          </rPr>
          <t>Uveďte ve formátu času</t>
        </r>
      </text>
    </comment>
    <comment ref="X20" authorId="0" shapeId="0">
      <text>
        <r>
          <rPr>
            <sz val="12"/>
            <color indexed="81"/>
            <rFont val="Arial"/>
            <family val="2"/>
            <charset val="238"/>
          </rPr>
          <t>Uveďte ve formátu času</t>
        </r>
      </text>
    </comment>
    <comment ref="Y20" authorId="0" shapeId="0">
      <text>
        <r>
          <rPr>
            <sz val="12"/>
            <color indexed="81"/>
            <rFont val="Arial"/>
            <family val="2"/>
            <charset val="238"/>
          </rPr>
          <t>Uveďte ve formátu času</t>
        </r>
      </text>
    </comment>
    <comment ref="Z20" authorId="0" shapeId="0">
      <text>
        <r>
          <rPr>
            <sz val="12"/>
            <color indexed="81"/>
            <rFont val="Arial"/>
            <family val="2"/>
            <charset val="238"/>
          </rPr>
          <t>Uveďte ve formátu času</t>
        </r>
      </text>
    </comment>
    <comment ref="AA20" authorId="0" shapeId="0">
      <text>
        <r>
          <rPr>
            <sz val="12"/>
            <color indexed="81"/>
            <rFont val="Arial"/>
            <family val="2"/>
            <charset val="238"/>
          </rPr>
          <t>Uveďte ve formátu času</t>
        </r>
      </text>
    </comment>
    <comment ref="AB20" authorId="0" shapeId="0">
      <text>
        <r>
          <rPr>
            <sz val="12"/>
            <color indexed="81"/>
            <rFont val="Arial"/>
            <family val="2"/>
            <charset val="238"/>
          </rPr>
          <t>Uveďte ve formátu času</t>
        </r>
      </text>
    </comment>
    <comment ref="AC20" authorId="0" shapeId="0">
      <text>
        <r>
          <rPr>
            <sz val="12"/>
            <color indexed="81"/>
            <rFont val="Arial"/>
            <family val="2"/>
            <charset val="238"/>
          </rPr>
          <t>Uveďte ve formátu času</t>
        </r>
      </text>
    </comment>
    <comment ref="AD20" authorId="0" shapeId="0">
      <text>
        <r>
          <rPr>
            <sz val="12"/>
            <color indexed="81"/>
            <rFont val="Arial"/>
            <family val="2"/>
            <charset val="238"/>
          </rPr>
          <t>Uveďte ve formátu času</t>
        </r>
      </text>
    </comment>
    <comment ref="AE20" authorId="0" shapeId="0">
      <text>
        <r>
          <rPr>
            <sz val="12"/>
            <color indexed="81"/>
            <rFont val="Arial"/>
            <family val="2"/>
            <charset val="238"/>
          </rPr>
          <t>Uveďte ve formátu času</t>
        </r>
      </text>
    </comment>
    <comment ref="AF20" authorId="0" shapeId="0">
      <text>
        <r>
          <rPr>
            <sz val="12"/>
            <color indexed="81"/>
            <rFont val="Arial"/>
            <family val="2"/>
            <charset val="238"/>
          </rPr>
          <t>Uveďte ve formátu času</t>
        </r>
      </text>
    </comment>
    <comment ref="AG20" authorId="0" shapeId="0">
      <text>
        <r>
          <rPr>
            <sz val="12"/>
            <color indexed="81"/>
            <rFont val="Arial"/>
            <family val="2"/>
            <charset val="238"/>
          </rPr>
          <t>Uveďte ve formátu času</t>
        </r>
      </text>
    </comment>
    <comment ref="AH20" authorId="0" shapeId="0">
      <text>
        <r>
          <rPr>
            <sz val="12"/>
            <color indexed="81"/>
            <rFont val="Arial"/>
            <family val="2"/>
            <charset val="238"/>
          </rPr>
          <t>Uveďte ve formátu času</t>
        </r>
      </text>
    </comment>
    <comment ref="AI21" authorId="0" shapeId="0">
      <text>
        <r>
          <rPr>
            <sz val="12"/>
            <color indexed="81"/>
            <rFont val="Arial"/>
            <family val="2"/>
            <charset val="238"/>
          </rPr>
          <t>Údaje:
Směny ve všední den + směny v sobotu a neděli</t>
        </r>
      </text>
    </comment>
    <comment ref="AI22" authorId="0" shapeId="0">
      <text>
        <r>
          <rPr>
            <sz val="12"/>
            <color indexed="81"/>
            <rFont val="Arial"/>
            <family val="2"/>
            <charset val="238"/>
          </rPr>
          <t>Počet dělených směn</t>
        </r>
      </text>
    </comment>
    <comment ref="AI23" authorId="0" shapeId="0">
      <text>
        <r>
          <rPr>
            <sz val="12"/>
            <color indexed="81"/>
            <rFont val="Arial"/>
            <family val="2"/>
            <charset val="238"/>
          </rPr>
          <t>Údaje:
Práce přesčas ve všední den + práce přesčas v sobotu a neděli</t>
        </r>
      </text>
    </comment>
    <comment ref="AI24" authorId="0" shapeId="0">
      <text>
        <r>
          <rPr>
            <sz val="12"/>
            <color indexed="81"/>
            <rFont val="Arial"/>
            <family val="2"/>
            <charset val="238"/>
          </rPr>
          <t>Odpracováno noční práce</t>
        </r>
      </text>
    </comment>
    <comment ref="C25" authorId="0" shapeId="0">
      <text>
        <r>
          <rPr>
            <sz val="12"/>
            <color indexed="81"/>
            <rFont val="Arial"/>
            <family val="2"/>
            <charset val="238"/>
          </rPr>
          <t>Údaje:
Směna a práce přesčas / 
z toho práce v noci</t>
        </r>
      </text>
    </comment>
    <comment ref="G25" authorId="0" shapeId="0">
      <text>
        <r>
          <rPr>
            <sz val="12"/>
            <color indexed="81"/>
            <rFont val="Arial"/>
            <family val="2"/>
            <charset val="238"/>
          </rPr>
          <t>Údaje:
Směna a práce přesčas + 
práce v noci</t>
        </r>
      </text>
    </comment>
    <comment ref="K25" authorId="0" shapeId="0">
      <text>
        <r>
          <rPr>
            <sz val="12"/>
            <color indexed="81"/>
            <rFont val="Arial"/>
            <family val="2"/>
            <charset val="238"/>
          </rPr>
          <t>Údaje:
Směna a práce přesčas + 
práce v noci</t>
        </r>
      </text>
    </comment>
    <comment ref="O25" authorId="0" shapeId="0">
      <text>
        <r>
          <rPr>
            <sz val="12"/>
            <color indexed="81"/>
            <rFont val="Arial"/>
            <family val="2"/>
            <charset val="238"/>
          </rPr>
          <t>Údaje:
Směna a práce přesčas + 
práce v noci</t>
        </r>
      </text>
    </comment>
    <comment ref="S25" authorId="0" shapeId="0">
      <text>
        <r>
          <rPr>
            <sz val="12"/>
            <color indexed="81"/>
            <rFont val="Arial"/>
            <family val="2"/>
            <charset val="238"/>
          </rPr>
          <t>Údaje:
Směna a práce přesčas + 
práce v noci</t>
        </r>
      </text>
    </comment>
    <comment ref="W25" authorId="0" shapeId="0">
      <text>
        <r>
          <rPr>
            <sz val="12"/>
            <color indexed="81"/>
            <rFont val="Arial"/>
            <family val="2"/>
            <charset val="238"/>
          </rPr>
          <t>Údaje:
Směna a práce přesčas + 
práce v noci</t>
        </r>
      </text>
    </comment>
    <comment ref="AA25" authorId="0" shapeId="0">
      <text>
        <r>
          <rPr>
            <sz val="12"/>
            <color indexed="81"/>
            <rFont val="Arial"/>
            <family val="2"/>
            <charset val="238"/>
          </rPr>
          <t>Údaje:
Směna a práce přesčas + 
práce v noci</t>
        </r>
      </text>
    </comment>
    <comment ref="AE25" authorId="0" shapeId="0">
      <text>
        <r>
          <rPr>
            <sz val="12"/>
            <color indexed="81"/>
            <rFont val="Arial"/>
            <family val="2"/>
            <charset val="238"/>
          </rPr>
          <t>Údaje:
Směna a práce přesčas + 
práce v noci</t>
        </r>
      </text>
    </comment>
    <comment ref="AI26" authorId="0" shapeId="0">
      <text>
        <r>
          <rPr>
            <sz val="12"/>
            <color indexed="81"/>
            <rFont val="Arial"/>
            <family val="2"/>
            <charset val="238"/>
          </rPr>
          <t>Doba pracovní pohotovosti</t>
        </r>
      </text>
    </comment>
    <comment ref="AI27" authorId="0" shapeId="0">
      <text>
        <r>
          <rPr>
            <sz val="12"/>
            <color indexed="81"/>
            <rFont val="Arial"/>
            <family val="2"/>
            <charset val="238"/>
          </rPr>
          <t>Přímá pedagogická činnost celkem</t>
        </r>
      </text>
    </comment>
    <comment ref="C32" authorId="0" shapeId="0">
      <text>
        <r>
          <rPr>
            <sz val="12"/>
            <color indexed="81"/>
            <rFont val="Arial"/>
            <family val="2"/>
            <charset val="238"/>
          </rPr>
          <t>Uveďte ve formátu času</t>
        </r>
      </text>
    </comment>
    <comment ref="D32" authorId="0" shapeId="0">
      <text>
        <r>
          <rPr>
            <sz val="12"/>
            <color indexed="81"/>
            <rFont val="Arial"/>
            <family val="2"/>
            <charset val="238"/>
          </rPr>
          <t>Uveďte ve formátu času</t>
        </r>
      </text>
    </comment>
    <comment ref="E32" authorId="0" shapeId="0">
      <text>
        <r>
          <rPr>
            <sz val="12"/>
            <color indexed="81"/>
            <rFont val="Arial"/>
            <family val="2"/>
            <charset val="238"/>
          </rPr>
          <t>Uveďte ve formátu času</t>
        </r>
      </text>
    </comment>
    <comment ref="F32" authorId="0" shapeId="0">
      <text>
        <r>
          <rPr>
            <sz val="12"/>
            <color indexed="81"/>
            <rFont val="Arial"/>
            <family val="2"/>
            <charset val="238"/>
          </rPr>
          <t>Uveďte ve formátu času</t>
        </r>
      </text>
    </comment>
    <comment ref="G32" authorId="0" shapeId="0">
      <text>
        <r>
          <rPr>
            <sz val="12"/>
            <color indexed="81"/>
            <rFont val="Arial"/>
            <family val="2"/>
            <charset val="238"/>
          </rPr>
          <t>Uveďte ve formátu času</t>
        </r>
      </text>
    </comment>
    <comment ref="H32" authorId="0" shapeId="0">
      <text>
        <r>
          <rPr>
            <sz val="12"/>
            <color indexed="81"/>
            <rFont val="Arial"/>
            <family val="2"/>
            <charset val="238"/>
          </rPr>
          <t>Uveďte ve formátu času</t>
        </r>
      </text>
    </comment>
    <comment ref="I32" authorId="0" shapeId="0">
      <text>
        <r>
          <rPr>
            <sz val="12"/>
            <color indexed="81"/>
            <rFont val="Arial"/>
            <family val="2"/>
            <charset val="238"/>
          </rPr>
          <t>Uveďte ve formátu času</t>
        </r>
      </text>
    </comment>
    <comment ref="J32" authorId="0" shapeId="0">
      <text>
        <r>
          <rPr>
            <sz val="12"/>
            <color indexed="81"/>
            <rFont val="Arial"/>
            <family val="2"/>
            <charset val="238"/>
          </rPr>
          <t>Uveďte ve formátu času</t>
        </r>
      </text>
    </comment>
    <comment ref="K32" authorId="0" shapeId="0">
      <text>
        <r>
          <rPr>
            <sz val="12"/>
            <color indexed="81"/>
            <rFont val="Arial"/>
            <family val="2"/>
            <charset val="238"/>
          </rPr>
          <t>Uveďte ve formátu času</t>
        </r>
      </text>
    </comment>
    <comment ref="L32" authorId="0" shapeId="0">
      <text>
        <r>
          <rPr>
            <sz val="12"/>
            <color indexed="81"/>
            <rFont val="Arial"/>
            <family val="2"/>
            <charset val="238"/>
          </rPr>
          <t>Uveďte ve formátu času</t>
        </r>
      </text>
    </comment>
    <comment ref="M32" authorId="0" shapeId="0">
      <text>
        <r>
          <rPr>
            <sz val="12"/>
            <color indexed="81"/>
            <rFont val="Arial"/>
            <family val="2"/>
            <charset val="238"/>
          </rPr>
          <t>Uveďte ve formátu času</t>
        </r>
      </text>
    </comment>
    <comment ref="N32" authorId="0" shapeId="0">
      <text>
        <r>
          <rPr>
            <sz val="12"/>
            <color indexed="81"/>
            <rFont val="Arial"/>
            <family val="2"/>
            <charset val="238"/>
          </rPr>
          <t>Uveďte ve formátu času</t>
        </r>
      </text>
    </comment>
    <comment ref="O32" authorId="0" shapeId="0">
      <text>
        <r>
          <rPr>
            <sz val="12"/>
            <color indexed="81"/>
            <rFont val="Arial"/>
            <family val="2"/>
            <charset val="238"/>
          </rPr>
          <t>Uveďte ve formátu času</t>
        </r>
      </text>
    </comment>
    <comment ref="P32" authorId="0" shapeId="0">
      <text>
        <r>
          <rPr>
            <sz val="12"/>
            <color indexed="81"/>
            <rFont val="Arial"/>
            <family val="2"/>
            <charset val="238"/>
          </rPr>
          <t>Uveďte ve formátu času</t>
        </r>
      </text>
    </comment>
    <comment ref="Q32" authorId="0" shapeId="0">
      <text>
        <r>
          <rPr>
            <sz val="12"/>
            <color indexed="81"/>
            <rFont val="Arial"/>
            <family val="2"/>
            <charset val="238"/>
          </rPr>
          <t>Uveďte ve formátu času</t>
        </r>
      </text>
    </comment>
    <comment ref="R32" authorId="0" shapeId="0">
      <text>
        <r>
          <rPr>
            <sz val="12"/>
            <color indexed="81"/>
            <rFont val="Arial"/>
            <family val="2"/>
            <charset val="238"/>
          </rPr>
          <t>Uveďte ve formátu času</t>
        </r>
      </text>
    </comment>
    <comment ref="S32" authorId="0" shapeId="0">
      <text>
        <r>
          <rPr>
            <sz val="12"/>
            <color indexed="81"/>
            <rFont val="Arial"/>
            <family val="2"/>
            <charset val="238"/>
          </rPr>
          <t>Uveďte ve formátu času</t>
        </r>
      </text>
    </comment>
    <comment ref="T32" authorId="0" shapeId="0">
      <text>
        <r>
          <rPr>
            <sz val="12"/>
            <color indexed="81"/>
            <rFont val="Arial"/>
            <family val="2"/>
            <charset val="238"/>
          </rPr>
          <t>Uveďte ve formátu času</t>
        </r>
      </text>
    </comment>
    <comment ref="U32" authorId="0" shapeId="0">
      <text>
        <r>
          <rPr>
            <sz val="12"/>
            <color indexed="81"/>
            <rFont val="Arial"/>
            <family val="2"/>
            <charset val="238"/>
          </rPr>
          <t>Uveďte ve formátu času</t>
        </r>
      </text>
    </comment>
    <comment ref="V32" authorId="0" shapeId="0">
      <text>
        <r>
          <rPr>
            <sz val="12"/>
            <color indexed="81"/>
            <rFont val="Arial"/>
            <family val="2"/>
            <charset val="238"/>
          </rPr>
          <t>Uveďte ve formátu času</t>
        </r>
      </text>
    </comment>
    <comment ref="W32" authorId="0" shapeId="0">
      <text>
        <r>
          <rPr>
            <sz val="12"/>
            <color indexed="81"/>
            <rFont val="Arial"/>
            <family val="2"/>
            <charset val="238"/>
          </rPr>
          <t>Uveďte ve formátu času</t>
        </r>
      </text>
    </comment>
    <comment ref="X32" authorId="0" shapeId="0">
      <text>
        <r>
          <rPr>
            <sz val="12"/>
            <color indexed="81"/>
            <rFont val="Arial"/>
            <family val="2"/>
            <charset val="238"/>
          </rPr>
          <t>Uveďte ve formátu času</t>
        </r>
      </text>
    </comment>
    <comment ref="Y32" authorId="0" shapeId="0">
      <text>
        <r>
          <rPr>
            <sz val="12"/>
            <color indexed="81"/>
            <rFont val="Arial"/>
            <family val="2"/>
            <charset val="238"/>
          </rPr>
          <t>Uveďte ve formátu času</t>
        </r>
      </text>
    </comment>
    <comment ref="Z32" authorId="0" shapeId="0">
      <text>
        <r>
          <rPr>
            <sz val="12"/>
            <color indexed="81"/>
            <rFont val="Arial"/>
            <family val="2"/>
            <charset val="238"/>
          </rPr>
          <t>Uveďte ve formátu času</t>
        </r>
      </text>
    </comment>
    <comment ref="AA32" authorId="0" shapeId="0">
      <text>
        <r>
          <rPr>
            <sz val="12"/>
            <color indexed="81"/>
            <rFont val="Arial"/>
            <family val="2"/>
            <charset val="238"/>
          </rPr>
          <t>Uveďte ve formátu času</t>
        </r>
      </text>
    </comment>
    <comment ref="AB32" authorId="0" shapeId="0">
      <text>
        <r>
          <rPr>
            <sz val="12"/>
            <color indexed="81"/>
            <rFont val="Arial"/>
            <family val="2"/>
            <charset val="238"/>
          </rPr>
          <t>Uveďte ve formátu času</t>
        </r>
      </text>
    </comment>
    <comment ref="AC32" authorId="0" shapeId="0">
      <text>
        <r>
          <rPr>
            <sz val="12"/>
            <color indexed="81"/>
            <rFont val="Arial"/>
            <family val="2"/>
            <charset val="238"/>
          </rPr>
          <t>Uveďte ve formátu času</t>
        </r>
      </text>
    </comment>
    <comment ref="AD32" authorId="0" shapeId="0">
      <text>
        <r>
          <rPr>
            <sz val="12"/>
            <color indexed="81"/>
            <rFont val="Arial"/>
            <family val="2"/>
            <charset val="238"/>
          </rPr>
          <t>Uveďte ve formátu času</t>
        </r>
      </text>
    </comment>
    <comment ref="AE32" authorId="0" shapeId="0">
      <text>
        <r>
          <rPr>
            <sz val="12"/>
            <color indexed="81"/>
            <rFont val="Arial"/>
            <family val="2"/>
            <charset val="238"/>
          </rPr>
          <t>Uveďte ve formátu času</t>
        </r>
      </text>
    </comment>
    <comment ref="AF32" authorId="0" shapeId="0">
      <text>
        <r>
          <rPr>
            <sz val="12"/>
            <color indexed="81"/>
            <rFont val="Arial"/>
            <family val="2"/>
            <charset val="238"/>
          </rPr>
          <t>Uveďte ve formátu času</t>
        </r>
      </text>
    </comment>
    <comment ref="AG32" authorId="0" shapeId="0">
      <text>
        <r>
          <rPr>
            <sz val="12"/>
            <color indexed="81"/>
            <rFont val="Arial"/>
            <family val="2"/>
            <charset val="238"/>
          </rPr>
          <t>Uveďte ve formátu času</t>
        </r>
      </text>
    </comment>
    <comment ref="AH32" authorId="0" shapeId="0">
      <text>
        <r>
          <rPr>
            <sz val="12"/>
            <color indexed="81"/>
            <rFont val="Arial"/>
            <family val="2"/>
            <charset val="238"/>
          </rPr>
          <t>Uveďte ve formátu času</t>
        </r>
      </text>
    </comment>
    <comment ref="AI33" authorId="0" shapeId="0">
      <text>
        <r>
          <rPr>
            <sz val="12"/>
            <color indexed="81"/>
            <rFont val="Arial"/>
            <family val="2"/>
            <charset val="238"/>
          </rPr>
          <t>Údaje:
Směny ve všední den + směny v sobotu a neděli</t>
        </r>
      </text>
    </comment>
    <comment ref="AI34" authorId="0" shapeId="0">
      <text>
        <r>
          <rPr>
            <sz val="12"/>
            <color indexed="81"/>
            <rFont val="Arial"/>
            <family val="2"/>
            <charset val="238"/>
          </rPr>
          <t>Počet dělených směn</t>
        </r>
      </text>
    </comment>
    <comment ref="AI35" authorId="0" shapeId="0">
      <text>
        <r>
          <rPr>
            <sz val="12"/>
            <color indexed="81"/>
            <rFont val="Arial"/>
            <family val="2"/>
            <charset val="238"/>
          </rPr>
          <t>Údaje:
Práce přesčas ve všední den + práce přesčas v sobotu a neděli</t>
        </r>
      </text>
    </comment>
    <comment ref="AI36" authorId="0" shapeId="0">
      <text>
        <r>
          <rPr>
            <sz val="12"/>
            <color indexed="81"/>
            <rFont val="Arial"/>
            <family val="2"/>
            <charset val="238"/>
          </rPr>
          <t>Odpracováno noční práce</t>
        </r>
      </text>
    </comment>
    <comment ref="C37" authorId="0" shapeId="0">
      <text>
        <r>
          <rPr>
            <sz val="12"/>
            <color indexed="81"/>
            <rFont val="Arial"/>
            <family val="2"/>
            <charset val="238"/>
          </rPr>
          <t>Údaje:
Směna a práce přesčas / 
z toho práce v noci</t>
        </r>
      </text>
    </comment>
    <comment ref="G37" authorId="0" shapeId="0">
      <text>
        <r>
          <rPr>
            <sz val="12"/>
            <color indexed="81"/>
            <rFont val="Arial"/>
            <family val="2"/>
            <charset val="238"/>
          </rPr>
          <t>Údaje:
Směna a práce přesčas + 
práce v noci</t>
        </r>
      </text>
    </comment>
    <comment ref="K37" authorId="0" shapeId="0">
      <text>
        <r>
          <rPr>
            <sz val="12"/>
            <color indexed="81"/>
            <rFont val="Arial"/>
            <family val="2"/>
            <charset val="238"/>
          </rPr>
          <t>Údaje:
Směna a práce přesčas + 
práce v noci</t>
        </r>
      </text>
    </comment>
    <comment ref="O37" authorId="0" shapeId="0">
      <text>
        <r>
          <rPr>
            <sz val="12"/>
            <color indexed="81"/>
            <rFont val="Arial"/>
            <family val="2"/>
            <charset val="238"/>
          </rPr>
          <t>Údaje:
Směna a práce přesčas + 
práce v noci</t>
        </r>
      </text>
    </comment>
    <comment ref="S37" authorId="0" shapeId="0">
      <text>
        <r>
          <rPr>
            <sz val="12"/>
            <color indexed="81"/>
            <rFont val="Arial"/>
            <family val="2"/>
            <charset val="238"/>
          </rPr>
          <t>Údaje:
Směna a práce přesčas + 
práce v noci</t>
        </r>
      </text>
    </comment>
    <comment ref="W37" authorId="0" shapeId="0">
      <text>
        <r>
          <rPr>
            <sz val="12"/>
            <color indexed="81"/>
            <rFont val="Arial"/>
            <family val="2"/>
            <charset val="238"/>
          </rPr>
          <t>Údaje:
Směna a práce přesčas + 
práce v noci</t>
        </r>
      </text>
    </comment>
    <comment ref="AA37" authorId="0" shapeId="0">
      <text>
        <r>
          <rPr>
            <sz val="12"/>
            <color indexed="81"/>
            <rFont val="Arial"/>
            <family val="2"/>
            <charset val="238"/>
          </rPr>
          <t>Údaje:
Směna a práce přesčas + 
práce v noci</t>
        </r>
      </text>
    </comment>
    <comment ref="AE37" authorId="0" shapeId="0">
      <text>
        <r>
          <rPr>
            <sz val="12"/>
            <color indexed="81"/>
            <rFont val="Arial"/>
            <family val="2"/>
            <charset val="238"/>
          </rPr>
          <t>Údaje:
Směna a práce přesčas + 
práce v noci</t>
        </r>
      </text>
    </comment>
    <comment ref="AI38" authorId="0" shapeId="0">
      <text>
        <r>
          <rPr>
            <sz val="12"/>
            <color indexed="81"/>
            <rFont val="Arial"/>
            <family val="2"/>
            <charset val="238"/>
          </rPr>
          <t>Doba pracovní pohotovosti</t>
        </r>
      </text>
    </comment>
    <comment ref="AI39" authorId="0" shapeId="0">
      <text>
        <r>
          <rPr>
            <sz val="12"/>
            <color indexed="81"/>
            <rFont val="Arial"/>
            <family val="2"/>
            <charset val="238"/>
          </rPr>
          <t>Přímá pedagogická činnost celkem</t>
        </r>
      </text>
    </comment>
    <comment ref="C44" authorId="0" shapeId="0">
      <text>
        <r>
          <rPr>
            <sz val="12"/>
            <color indexed="81"/>
            <rFont val="Arial"/>
            <family val="2"/>
            <charset val="238"/>
          </rPr>
          <t>Uveďte ve formátu času</t>
        </r>
      </text>
    </comment>
    <comment ref="D44" authorId="0" shapeId="0">
      <text>
        <r>
          <rPr>
            <sz val="12"/>
            <color indexed="81"/>
            <rFont val="Arial"/>
            <family val="2"/>
            <charset val="238"/>
          </rPr>
          <t>Uveďte ve formátu času</t>
        </r>
      </text>
    </comment>
    <comment ref="E44" authorId="0" shapeId="0">
      <text>
        <r>
          <rPr>
            <sz val="12"/>
            <color indexed="81"/>
            <rFont val="Arial"/>
            <family val="2"/>
            <charset val="238"/>
          </rPr>
          <t>Uveďte ve formátu času</t>
        </r>
      </text>
    </comment>
    <comment ref="F44" authorId="0" shapeId="0">
      <text>
        <r>
          <rPr>
            <sz val="12"/>
            <color indexed="81"/>
            <rFont val="Arial"/>
            <family val="2"/>
            <charset val="238"/>
          </rPr>
          <t>Uveďte ve formátu času</t>
        </r>
      </text>
    </comment>
    <comment ref="G44" authorId="0" shapeId="0">
      <text>
        <r>
          <rPr>
            <sz val="12"/>
            <color indexed="81"/>
            <rFont val="Arial"/>
            <family val="2"/>
            <charset val="238"/>
          </rPr>
          <t>Uveďte ve formátu času</t>
        </r>
      </text>
    </comment>
    <comment ref="H44" authorId="0" shapeId="0">
      <text>
        <r>
          <rPr>
            <sz val="12"/>
            <color indexed="81"/>
            <rFont val="Arial"/>
            <family val="2"/>
            <charset val="238"/>
          </rPr>
          <t>Uveďte ve formátu času</t>
        </r>
      </text>
    </comment>
    <comment ref="I44" authorId="0" shapeId="0">
      <text>
        <r>
          <rPr>
            <sz val="12"/>
            <color indexed="81"/>
            <rFont val="Arial"/>
            <family val="2"/>
            <charset val="238"/>
          </rPr>
          <t>Uveďte ve formátu času</t>
        </r>
      </text>
    </comment>
    <comment ref="J44" authorId="0" shapeId="0">
      <text>
        <r>
          <rPr>
            <sz val="12"/>
            <color indexed="81"/>
            <rFont val="Arial"/>
            <family val="2"/>
            <charset val="238"/>
          </rPr>
          <t>Uveďte ve formátu času</t>
        </r>
      </text>
    </comment>
    <comment ref="K44" authorId="0" shapeId="0">
      <text>
        <r>
          <rPr>
            <sz val="12"/>
            <color indexed="81"/>
            <rFont val="Arial"/>
            <family val="2"/>
            <charset val="238"/>
          </rPr>
          <t>Uveďte ve formátu času</t>
        </r>
      </text>
    </comment>
    <comment ref="L44" authorId="0" shapeId="0">
      <text>
        <r>
          <rPr>
            <sz val="12"/>
            <color indexed="81"/>
            <rFont val="Arial"/>
            <family val="2"/>
            <charset val="238"/>
          </rPr>
          <t>Uveďte ve formátu času</t>
        </r>
      </text>
    </comment>
    <comment ref="M44" authorId="0" shapeId="0">
      <text>
        <r>
          <rPr>
            <sz val="12"/>
            <color indexed="81"/>
            <rFont val="Arial"/>
            <family val="2"/>
            <charset val="238"/>
          </rPr>
          <t>Uveďte ve formátu času</t>
        </r>
      </text>
    </comment>
    <comment ref="N44" authorId="0" shapeId="0">
      <text>
        <r>
          <rPr>
            <sz val="12"/>
            <color indexed="81"/>
            <rFont val="Arial"/>
            <family val="2"/>
            <charset val="238"/>
          </rPr>
          <t>Uveďte ve formátu času</t>
        </r>
      </text>
    </comment>
    <comment ref="O44" authorId="0" shapeId="0">
      <text>
        <r>
          <rPr>
            <sz val="12"/>
            <color indexed="81"/>
            <rFont val="Arial"/>
            <family val="2"/>
            <charset val="238"/>
          </rPr>
          <t>Uveďte ve formátu času</t>
        </r>
      </text>
    </comment>
    <comment ref="P44" authorId="0" shapeId="0">
      <text>
        <r>
          <rPr>
            <sz val="12"/>
            <color indexed="81"/>
            <rFont val="Arial"/>
            <family val="2"/>
            <charset val="238"/>
          </rPr>
          <t>Uveďte ve formátu času</t>
        </r>
      </text>
    </comment>
    <comment ref="Q44" authorId="0" shapeId="0">
      <text>
        <r>
          <rPr>
            <sz val="12"/>
            <color indexed="81"/>
            <rFont val="Arial"/>
            <family val="2"/>
            <charset val="238"/>
          </rPr>
          <t>Uveďte ve formátu času</t>
        </r>
      </text>
    </comment>
    <comment ref="R44" authorId="0" shapeId="0">
      <text>
        <r>
          <rPr>
            <sz val="12"/>
            <color indexed="81"/>
            <rFont val="Arial"/>
            <family val="2"/>
            <charset val="238"/>
          </rPr>
          <t>Uveďte ve formátu času</t>
        </r>
      </text>
    </comment>
    <comment ref="S44" authorId="0" shapeId="0">
      <text>
        <r>
          <rPr>
            <sz val="12"/>
            <color indexed="81"/>
            <rFont val="Arial"/>
            <family val="2"/>
            <charset val="238"/>
          </rPr>
          <t>Uveďte ve formátu času</t>
        </r>
      </text>
    </comment>
    <comment ref="T44" authorId="0" shapeId="0">
      <text>
        <r>
          <rPr>
            <sz val="12"/>
            <color indexed="81"/>
            <rFont val="Arial"/>
            <family val="2"/>
            <charset val="238"/>
          </rPr>
          <t>Uveďte ve formátu času</t>
        </r>
      </text>
    </comment>
    <comment ref="U44" authorId="0" shapeId="0">
      <text>
        <r>
          <rPr>
            <sz val="12"/>
            <color indexed="81"/>
            <rFont val="Arial"/>
            <family val="2"/>
            <charset val="238"/>
          </rPr>
          <t>Uveďte ve formátu času</t>
        </r>
      </text>
    </comment>
    <comment ref="V44" authorId="0" shapeId="0">
      <text>
        <r>
          <rPr>
            <sz val="12"/>
            <color indexed="81"/>
            <rFont val="Arial"/>
            <family val="2"/>
            <charset val="238"/>
          </rPr>
          <t>Uveďte ve formátu času</t>
        </r>
      </text>
    </comment>
    <comment ref="W44" authorId="0" shapeId="0">
      <text>
        <r>
          <rPr>
            <sz val="12"/>
            <color indexed="81"/>
            <rFont val="Arial"/>
            <family val="2"/>
            <charset val="238"/>
          </rPr>
          <t>Uveďte ve formátu času</t>
        </r>
      </text>
    </comment>
    <comment ref="X44" authorId="0" shapeId="0">
      <text>
        <r>
          <rPr>
            <sz val="12"/>
            <color indexed="81"/>
            <rFont val="Arial"/>
            <family val="2"/>
            <charset val="238"/>
          </rPr>
          <t>Uveďte ve formátu času</t>
        </r>
      </text>
    </comment>
    <comment ref="Y44" authorId="0" shapeId="0">
      <text>
        <r>
          <rPr>
            <sz val="12"/>
            <color indexed="81"/>
            <rFont val="Arial"/>
            <family val="2"/>
            <charset val="238"/>
          </rPr>
          <t>Uveďte ve formátu času</t>
        </r>
      </text>
    </comment>
    <comment ref="Z44" authorId="0" shapeId="0">
      <text>
        <r>
          <rPr>
            <sz val="12"/>
            <color indexed="81"/>
            <rFont val="Arial"/>
            <family val="2"/>
            <charset val="238"/>
          </rPr>
          <t>Uveďte ve formátu času</t>
        </r>
      </text>
    </comment>
    <comment ref="AA44" authorId="0" shapeId="0">
      <text>
        <r>
          <rPr>
            <sz val="12"/>
            <color indexed="81"/>
            <rFont val="Arial"/>
            <family val="2"/>
            <charset val="238"/>
          </rPr>
          <t>Uveďte ve formátu času</t>
        </r>
      </text>
    </comment>
    <comment ref="AB44" authorId="0" shapeId="0">
      <text>
        <r>
          <rPr>
            <sz val="12"/>
            <color indexed="81"/>
            <rFont val="Arial"/>
            <family val="2"/>
            <charset val="238"/>
          </rPr>
          <t>Uveďte ve formátu času</t>
        </r>
      </text>
    </comment>
    <comment ref="AC44" authorId="0" shapeId="0">
      <text>
        <r>
          <rPr>
            <sz val="12"/>
            <color indexed="81"/>
            <rFont val="Arial"/>
            <family val="2"/>
            <charset val="238"/>
          </rPr>
          <t>Uveďte ve formátu času</t>
        </r>
      </text>
    </comment>
    <comment ref="AD44" authorId="0" shapeId="0">
      <text>
        <r>
          <rPr>
            <sz val="12"/>
            <color indexed="81"/>
            <rFont val="Arial"/>
            <family val="2"/>
            <charset val="238"/>
          </rPr>
          <t>Uveďte ve formátu času</t>
        </r>
      </text>
    </comment>
    <comment ref="AE44" authorId="0" shapeId="0">
      <text>
        <r>
          <rPr>
            <sz val="12"/>
            <color indexed="81"/>
            <rFont val="Arial"/>
            <family val="2"/>
            <charset val="238"/>
          </rPr>
          <t>Uveďte ve formátu času</t>
        </r>
      </text>
    </comment>
    <comment ref="AF44" authorId="0" shapeId="0">
      <text>
        <r>
          <rPr>
            <sz val="12"/>
            <color indexed="81"/>
            <rFont val="Arial"/>
            <family val="2"/>
            <charset val="238"/>
          </rPr>
          <t>Uveďte ve formátu času</t>
        </r>
      </text>
    </comment>
    <comment ref="AG44" authorId="0" shapeId="0">
      <text>
        <r>
          <rPr>
            <sz val="12"/>
            <color indexed="81"/>
            <rFont val="Arial"/>
            <family val="2"/>
            <charset val="238"/>
          </rPr>
          <t>Uveďte ve formátu času</t>
        </r>
      </text>
    </comment>
    <comment ref="AH44" authorId="0" shapeId="0">
      <text>
        <r>
          <rPr>
            <sz val="12"/>
            <color indexed="81"/>
            <rFont val="Arial"/>
            <family val="2"/>
            <charset val="238"/>
          </rPr>
          <t>Uveďte ve formátu času</t>
        </r>
      </text>
    </comment>
    <comment ref="AI45" authorId="0" shapeId="0">
      <text>
        <r>
          <rPr>
            <sz val="12"/>
            <color indexed="81"/>
            <rFont val="Arial"/>
            <family val="2"/>
            <charset val="238"/>
          </rPr>
          <t>Údaje:
Směny ve všední den + směny v sobotu a neděli</t>
        </r>
      </text>
    </comment>
    <comment ref="AI46" authorId="0" shapeId="0">
      <text>
        <r>
          <rPr>
            <sz val="12"/>
            <color indexed="81"/>
            <rFont val="Arial"/>
            <family val="2"/>
            <charset val="238"/>
          </rPr>
          <t>Počet dělených směn</t>
        </r>
      </text>
    </comment>
    <comment ref="AI47" authorId="0" shapeId="0">
      <text>
        <r>
          <rPr>
            <sz val="12"/>
            <color indexed="81"/>
            <rFont val="Arial"/>
            <family val="2"/>
            <charset val="238"/>
          </rPr>
          <t>Údaje:
Práce přesčas ve všední den + práce přesčas v sobotu a neděli</t>
        </r>
      </text>
    </comment>
    <comment ref="AI48" authorId="0" shapeId="0">
      <text>
        <r>
          <rPr>
            <sz val="12"/>
            <color indexed="81"/>
            <rFont val="Arial"/>
            <family val="2"/>
            <charset val="238"/>
          </rPr>
          <t>Odpracováno noční práce</t>
        </r>
      </text>
    </comment>
    <comment ref="C49" authorId="0" shapeId="0">
      <text>
        <r>
          <rPr>
            <sz val="12"/>
            <color indexed="81"/>
            <rFont val="Arial"/>
            <family val="2"/>
            <charset val="238"/>
          </rPr>
          <t>Údaje:
Směna a práce přesčas / 
z toho práce v noci</t>
        </r>
      </text>
    </comment>
    <comment ref="G49" authorId="0" shapeId="0">
      <text>
        <r>
          <rPr>
            <sz val="12"/>
            <color indexed="81"/>
            <rFont val="Arial"/>
            <family val="2"/>
            <charset val="238"/>
          </rPr>
          <t>Údaje:
Směna a práce přesčas + 
práce v noci</t>
        </r>
      </text>
    </comment>
    <comment ref="K49" authorId="0" shapeId="0">
      <text>
        <r>
          <rPr>
            <sz val="12"/>
            <color indexed="81"/>
            <rFont val="Arial"/>
            <family val="2"/>
            <charset val="238"/>
          </rPr>
          <t>Údaje:
Směna a práce přesčas + 
práce v noci</t>
        </r>
      </text>
    </comment>
    <comment ref="O49" authorId="0" shapeId="0">
      <text>
        <r>
          <rPr>
            <sz val="12"/>
            <color indexed="81"/>
            <rFont val="Arial"/>
            <family val="2"/>
            <charset val="238"/>
          </rPr>
          <t>Údaje:
Směna a práce přesčas + 
práce v noci</t>
        </r>
      </text>
    </comment>
    <comment ref="S49" authorId="0" shapeId="0">
      <text>
        <r>
          <rPr>
            <sz val="12"/>
            <color indexed="81"/>
            <rFont val="Arial"/>
            <family val="2"/>
            <charset val="238"/>
          </rPr>
          <t>Údaje:
Směna a práce přesčas + 
práce v noci</t>
        </r>
      </text>
    </comment>
    <comment ref="W49" authorId="0" shapeId="0">
      <text>
        <r>
          <rPr>
            <sz val="12"/>
            <color indexed="81"/>
            <rFont val="Arial"/>
            <family val="2"/>
            <charset val="238"/>
          </rPr>
          <t>Údaje:
Směna a práce přesčas + 
práce v noci</t>
        </r>
      </text>
    </comment>
    <comment ref="AA49" authorId="0" shapeId="0">
      <text>
        <r>
          <rPr>
            <sz val="12"/>
            <color indexed="81"/>
            <rFont val="Arial"/>
            <family val="2"/>
            <charset val="238"/>
          </rPr>
          <t>Údaje:
Směna a práce přesčas + 
práce v noci</t>
        </r>
      </text>
    </comment>
    <comment ref="AE49" authorId="0" shapeId="0">
      <text>
        <r>
          <rPr>
            <sz val="12"/>
            <color indexed="81"/>
            <rFont val="Arial"/>
            <family val="2"/>
            <charset val="238"/>
          </rPr>
          <t>Údaje:
Směna a práce přesčas + 
práce v noci</t>
        </r>
      </text>
    </comment>
    <comment ref="AI50" authorId="0" shapeId="0">
      <text>
        <r>
          <rPr>
            <sz val="12"/>
            <color indexed="81"/>
            <rFont val="Arial"/>
            <family val="2"/>
            <charset val="238"/>
          </rPr>
          <t>Doba pracovní pohotovosti</t>
        </r>
      </text>
    </comment>
    <comment ref="AI51" authorId="0" shapeId="0">
      <text>
        <r>
          <rPr>
            <sz val="12"/>
            <color indexed="81"/>
            <rFont val="Arial"/>
            <family val="2"/>
            <charset val="238"/>
          </rPr>
          <t>Přímá pedagogická činnost celkem</t>
        </r>
      </text>
    </comment>
  </commentList>
</comments>
</file>

<file path=xl/sharedStrings.xml><?xml version="1.0" encoding="utf-8"?>
<sst xmlns="http://schemas.openxmlformats.org/spreadsheetml/2006/main" count="188" uniqueCount="29">
  <si>
    <t>Datum</t>
  </si>
  <si>
    <t>Den</t>
  </si>
  <si>
    <t>Svátky</t>
  </si>
  <si>
    <t>Svátek</t>
  </si>
  <si>
    <t>Celkem</t>
  </si>
  <si>
    <t>Datum zahájení kurzu:</t>
  </si>
  <si>
    <t>Datum ukončení kurzu:</t>
  </si>
  <si>
    <t>Název a místo konání kurzu:</t>
  </si>
  <si>
    <t xml:space="preserve">Výkaz sestavil: </t>
  </si>
  <si>
    <t>Podpis:</t>
  </si>
  <si>
    <t xml:space="preserve">Datum: </t>
  </si>
  <si>
    <t>Pracovní doba celkem</t>
  </si>
  <si>
    <t>Dělená směna</t>
  </si>
  <si>
    <t>Pracovní pohotovost celkem</t>
  </si>
  <si>
    <t>Přímá ped. činnost celkem</t>
  </si>
  <si>
    <t>Směna</t>
  </si>
  <si>
    <t>od</t>
  </si>
  <si>
    <t>do</t>
  </si>
  <si>
    <t>Pracovní pohotovost</t>
  </si>
  <si>
    <t>Práce celkem / v noci</t>
  </si>
  <si>
    <t>Směny ve všední den</t>
  </si>
  <si>
    <t>Směny v So a Ne</t>
  </si>
  <si>
    <t>Přesčas ve všední den</t>
  </si>
  <si>
    <t>Přesčas v So a Ne</t>
  </si>
  <si>
    <t>Zam.</t>
  </si>
  <si>
    <t>Přímá ped. činnost (hod.)</t>
  </si>
  <si>
    <t>Práce přesčas</t>
  </si>
  <si>
    <t>Obchodní akademie Vinohradská</t>
  </si>
  <si>
    <t>So, 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</si>
</sst>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yy;@"/>
    <numFmt numFmtId="165" formatCode="ddd"/>
    <numFmt numFmtId="166" formatCode="[h]:mm"/>
    <numFmt numFmtId="167" formatCode="#,##0.0\ _K_č"/>
  </numFmts>
  <fonts count="17" x14ac:knownFonts="1">
    <font>
      <sz val="10"/>
      <name val="Arial"/>
      <charset val="238"/>
    </font>
    <font>
      <sz val="8"/>
      <name val="Arial"/>
      <family val="2"/>
      <charset val="238"/>
    </font>
    <font>
      <b/>
      <sz val="12"/>
      <name val="Arial"/>
      <family val="2"/>
      <charset val="238"/>
    </font>
    <font>
      <sz val="10"/>
      <name val="Arial"/>
      <family val="2"/>
      <charset val="238"/>
    </font>
    <font>
      <b/>
      <sz val="10"/>
      <name val="Arial"/>
      <family val="2"/>
      <charset val="238"/>
    </font>
    <font>
      <i/>
      <sz val="10"/>
      <name val="Arial"/>
      <family val="2"/>
      <charset val="238"/>
    </font>
    <font>
      <b/>
      <sz val="16"/>
      <name val="Monotype Corsiva"/>
      <family val="4"/>
      <charset val="238"/>
    </font>
    <font>
      <sz val="7"/>
      <name val="Arial"/>
      <family val="2"/>
      <charset val="238"/>
    </font>
    <font>
      <b/>
      <sz val="10"/>
      <name val="Arial"/>
      <family val="2"/>
      <charset val="238"/>
    </font>
    <font>
      <b/>
      <sz val="7"/>
      <name val="Arial"/>
      <family val="2"/>
      <charset val="238"/>
    </font>
    <font>
      <sz val="7"/>
      <name val="Arial"/>
      <family val="2"/>
      <charset val="238"/>
    </font>
    <font>
      <sz val="6"/>
      <name val="Monotype Corsiva"/>
      <family val="4"/>
      <charset val="238"/>
    </font>
    <font>
      <i/>
      <sz val="7.5"/>
      <name val="Arial"/>
      <family val="2"/>
      <charset val="238"/>
    </font>
    <font>
      <b/>
      <i/>
      <sz val="10"/>
      <name val="Arial"/>
      <family val="2"/>
      <charset val="238"/>
    </font>
    <font>
      <i/>
      <sz val="6"/>
      <name val="Arial"/>
      <family val="2"/>
      <charset val="238"/>
    </font>
    <font>
      <sz val="12"/>
      <color indexed="81"/>
      <name val="Arial"/>
      <family val="2"/>
      <charset val="238"/>
    </font>
    <font>
      <i/>
      <sz val="8"/>
      <name val="Arial"/>
      <family val="2"/>
      <charset val="238"/>
    </font>
  </fonts>
  <fills count="4">
    <fill>
      <patternFill patternType="none"/>
    </fill>
    <fill>
      <patternFill patternType="gray125"/>
    </fill>
    <fill>
      <patternFill patternType="solid">
        <fgColor rgb="FF92D050"/>
        <bgColor indexed="64"/>
      </patternFill>
    </fill>
    <fill>
      <patternFill patternType="solid">
        <fgColor theme="5" tint="0.39994506668294322"/>
        <bgColor indexed="64"/>
      </patternFill>
    </fill>
  </fills>
  <borders count="6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ck">
        <color indexed="64"/>
      </top>
      <bottom style="hair">
        <color indexed="64"/>
      </bottom>
      <diagonal/>
    </border>
    <border>
      <left style="thick">
        <color indexed="64"/>
      </left>
      <right style="hair">
        <color indexed="64"/>
      </right>
      <top style="thick">
        <color indexed="64"/>
      </top>
      <bottom style="thin">
        <color indexed="64"/>
      </bottom>
      <diagonal/>
    </border>
    <border>
      <left style="hair">
        <color indexed="64"/>
      </left>
      <right style="medium">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hair">
        <color indexed="64"/>
      </right>
      <top style="thin">
        <color indexed="64"/>
      </top>
      <bottom style="thin">
        <color indexed="64"/>
      </bottom>
      <diagonal/>
    </border>
    <border>
      <left style="thick">
        <color indexed="64"/>
      </left>
      <right/>
      <top/>
      <bottom style="thick">
        <color indexed="64"/>
      </bottom>
      <diagonal/>
    </border>
    <border>
      <left/>
      <right style="medium">
        <color indexed="64"/>
      </right>
      <top/>
      <bottom style="thick">
        <color indexed="64"/>
      </bottom>
      <diagonal/>
    </border>
    <border>
      <left/>
      <right/>
      <top/>
      <bottom style="thick">
        <color indexed="64"/>
      </bottom>
      <diagonal/>
    </border>
    <border>
      <left style="thick">
        <color indexed="64"/>
      </left>
      <right/>
      <top style="hair">
        <color indexed="64"/>
      </top>
      <bottom/>
      <diagonal/>
    </border>
    <border>
      <left/>
      <right style="medium">
        <color indexed="64"/>
      </right>
      <top style="hair">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ck">
        <color indexed="64"/>
      </left>
      <right/>
      <top/>
      <bottom style="hair">
        <color indexed="64"/>
      </bottom>
      <diagonal/>
    </border>
    <border>
      <left/>
      <right style="medium">
        <color indexed="64"/>
      </right>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medium">
        <color indexed="64"/>
      </right>
      <top style="thick">
        <color indexed="64"/>
      </top>
      <bottom style="hair">
        <color indexed="64"/>
      </bottom>
      <diagonal/>
    </border>
    <border>
      <left style="thick">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ck">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ck">
        <color indexed="64"/>
      </left>
      <right style="hair">
        <color indexed="64"/>
      </right>
      <top style="hair">
        <color indexed="64"/>
      </top>
      <bottom/>
      <diagonal/>
    </border>
    <border>
      <left style="hair">
        <color indexed="64"/>
      </left>
      <right style="medium">
        <color indexed="64"/>
      </right>
      <top style="hair">
        <color indexed="64"/>
      </top>
      <bottom/>
      <diagonal/>
    </border>
    <border>
      <left style="thick">
        <color indexed="64"/>
      </left>
      <right style="hair">
        <color indexed="64"/>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hair">
        <color indexed="64"/>
      </right>
      <top style="thick">
        <color indexed="64"/>
      </top>
      <bottom style="hair">
        <color indexed="64"/>
      </bottom>
      <diagonal/>
    </border>
    <border>
      <left style="medium">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medium">
        <color indexed="64"/>
      </left>
      <right style="hair">
        <color indexed="64"/>
      </right>
      <top style="thick">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medium">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thick">
        <color indexed="64"/>
      </right>
      <top style="thick">
        <color indexed="64"/>
      </top>
      <bottom style="thin">
        <color indexed="64"/>
      </bottom>
      <diagonal/>
    </border>
    <border>
      <left style="medium">
        <color indexed="64"/>
      </left>
      <right style="thick">
        <color indexed="64"/>
      </right>
      <top/>
      <bottom style="hair">
        <color indexed="64"/>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ck">
        <color indexed="64"/>
      </top>
      <bottom style="hair">
        <color indexed="64"/>
      </bottom>
      <diagonal/>
    </border>
    <border>
      <left style="medium">
        <color indexed="64"/>
      </left>
      <right style="thick">
        <color indexed="64"/>
      </right>
      <top/>
      <bottom style="thick">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thick">
        <color indexed="64"/>
      </left>
      <right/>
      <top style="thick">
        <color indexed="64"/>
      </top>
      <bottom style="hair">
        <color indexed="64"/>
      </bottom>
      <diagonal/>
    </border>
    <border>
      <left/>
      <right style="medium">
        <color indexed="64"/>
      </right>
      <top style="thick">
        <color indexed="64"/>
      </top>
      <bottom style="hair">
        <color indexed="64"/>
      </bottom>
      <diagonal/>
    </border>
    <border>
      <left style="medium">
        <color indexed="64"/>
      </left>
      <right/>
      <top style="thick">
        <color indexed="64"/>
      </top>
      <bottom style="hair">
        <color indexed="64"/>
      </bottom>
      <diagonal/>
    </border>
    <border>
      <left style="thick">
        <color indexed="64"/>
      </left>
      <right/>
      <top style="hair">
        <color indexed="64"/>
      </top>
      <bottom style="thick">
        <color indexed="64"/>
      </bottom>
      <diagonal/>
    </border>
    <border>
      <left/>
      <right style="medium">
        <color indexed="64"/>
      </right>
      <top style="hair">
        <color indexed="64"/>
      </top>
      <bottom style="thick">
        <color indexed="64"/>
      </bottom>
      <diagonal/>
    </border>
    <border>
      <left style="medium">
        <color indexed="64"/>
      </left>
      <right style="thick">
        <color indexed="64"/>
      </right>
      <top style="hair">
        <color indexed="64"/>
      </top>
      <bottom style="thick">
        <color indexed="64"/>
      </bottom>
      <diagonal/>
    </border>
    <border>
      <left style="medium">
        <color indexed="64"/>
      </left>
      <right style="thick">
        <color indexed="64"/>
      </right>
      <top style="thin">
        <color indexed="64"/>
      </top>
      <bottom style="thick">
        <color indexed="64"/>
      </bottom>
      <diagonal/>
    </border>
  </borders>
  <cellStyleXfs count="2">
    <xf numFmtId="0" fontId="0" fillId="0" borderId="0"/>
    <xf numFmtId="0" fontId="3" fillId="0" borderId="0"/>
  </cellStyleXfs>
  <cellXfs count="178">
    <xf numFmtId="0" fontId="0" fillId="0" borderId="0" xfId="0"/>
    <xf numFmtId="0" fontId="5" fillId="0" borderId="1" xfId="0" applyFont="1" applyBorder="1" applyAlignment="1" applyProtection="1">
      <alignment vertical="center" wrapText="1"/>
    </xf>
    <xf numFmtId="0" fontId="0" fillId="0" borderId="0" xfId="0" applyAlignment="1">
      <alignment vertical="center"/>
    </xf>
    <xf numFmtId="0" fontId="0" fillId="0" borderId="0" xfId="0" applyProtection="1"/>
    <xf numFmtId="0" fontId="6" fillId="0" borderId="0" xfId="0" applyFont="1" applyAlignment="1">
      <alignment horizontal="center"/>
    </xf>
    <xf numFmtId="0" fontId="2" fillId="0" borderId="0" xfId="0" applyFont="1" applyAlignment="1">
      <alignment horizontal="center"/>
    </xf>
    <xf numFmtId="0" fontId="3" fillId="0" borderId="0" xfId="0" applyFont="1"/>
    <xf numFmtId="0" fontId="8" fillId="0" borderId="0" xfId="0" applyFont="1"/>
    <xf numFmtId="0" fontId="4" fillId="0" borderId="0" xfId="0" applyFont="1" applyAlignment="1" applyProtection="1">
      <alignment horizontal="left"/>
      <protection locked="0"/>
    </xf>
    <xf numFmtId="0" fontId="4" fillId="0" borderId="0" xfId="0" applyFont="1" applyBorder="1" applyAlignment="1" applyProtection="1">
      <alignment horizontal="center" vertical="center"/>
    </xf>
    <xf numFmtId="0" fontId="8" fillId="0" borderId="0" xfId="0" applyFont="1" applyBorder="1" applyAlignment="1">
      <alignment vertical="center"/>
    </xf>
    <xf numFmtId="0" fontId="0" fillId="0" borderId="0" xfId="0" applyBorder="1" applyAlignment="1">
      <alignment vertical="center"/>
    </xf>
    <xf numFmtId="0" fontId="7" fillId="0" borderId="0" xfId="0" applyFont="1" applyBorder="1" applyAlignment="1">
      <alignment vertical="center" wrapText="1"/>
    </xf>
    <xf numFmtId="0" fontId="0" fillId="0" borderId="0" xfId="0" applyBorder="1" applyAlignment="1" applyProtection="1">
      <alignment vertical="center"/>
      <protection locked="0"/>
    </xf>
    <xf numFmtId="0" fontId="0" fillId="0" borderId="0" xfId="0" applyBorder="1" applyAlignment="1" applyProtection="1">
      <alignment vertical="center"/>
    </xf>
    <xf numFmtId="0" fontId="7" fillId="0" borderId="0" xfId="0" applyFont="1" applyBorder="1" applyAlignment="1" applyProtection="1">
      <alignment vertical="center" wrapText="1"/>
    </xf>
    <xf numFmtId="0" fontId="8" fillId="0" borderId="0" xfId="0" applyFont="1" applyBorder="1" applyAlignment="1" applyProtection="1">
      <alignment vertical="center"/>
    </xf>
    <xf numFmtId="0" fontId="6" fillId="0" borderId="0" xfId="0" applyFont="1" applyAlignment="1" applyProtection="1">
      <alignment horizontal="center"/>
    </xf>
    <xf numFmtId="0" fontId="2" fillId="0" borderId="0" xfId="0" applyFont="1" applyAlignment="1" applyProtection="1">
      <alignment horizontal="center"/>
    </xf>
    <xf numFmtId="0" fontId="4" fillId="0" borderId="0" xfId="0" applyFont="1" applyAlignment="1" applyProtection="1">
      <alignment horizontal="left"/>
    </xf>
    <xf numFmtId="0" fontId="8" fillId="0" borderId="0" xfId="0" applyFont="1" applyProtection="1"/>
    <xf numFmtId="0" fontId="8" fillId="0" borderId="0" xfId="0" applyFont="1" applyAlignment="1">
      <alignment horizontal="center"/>
    </xf>
    <xf numFmtId="0" fontId="8" fillId="0" borderId="0" xfId="0" applyFont="1" applyBorder="1" applyAlignment="1">
      <alignment horizontal="center" vertical="center"/>
    </xf>
    <xf numFmtId="166" fontId="0" fillId="0" borderId="1" xfId="0" applyNumberFormat="1" applyBorder="1" applyAlignment="1" applyProtection="1">
      <alignment horizontal="center" vertical="center" shrinkToFit="1"/>
      <protection locked="0"/>
    </xf>
    <xf numFmtId="0" fontId="8" fillId="0" borderId="0" xfId="0" applyFont="1" applyBorder="1" applyProtection="1"/>
    <xf numFmtId="14" fontId="0" fillId="0" borderId="0" xfId="0" applyNumberFormat="1" applyAlignment="1" applyProtection="1">
      <alignment horizontal="left"/>
    </xf>
    <xf numFmtId="166" fontId="0" fillId="0" borderId="2" xfId="0" applyNumberFormat="1" applyBorder="1" applyAlignment="1" applyProtection="1">
      <alignment horizontal="center" vertical="center" shrinkToFit="1"/>
      <protection locked="0"/>
    </xf>
    <xf numFmtId="16" fontId="7" fillId="0" borderId="4" xfId="0" applyNumberFormat="1" applyFont="1" applyBorder="1" applyAlignment="1" applyProtection="1">
      <alignment vertical="center" textRotation="90"/>
    </xf>
    <xf numFmtId="16" fontId="3" fillId="0" borderId="5" xfId="0" applyNumberFormat="1" applyFont="1" applyBorder="1" applyAlignment="1" applyProtection="1">
      <alignment vertical="center" wrapText="1"/>
      <protection locked="0"/>
    </xf>
    <xf numFmtId="165" fontId="0" fillId="0" borderId="6" xfId="0" applyNumberFormat="1" applyBorder="1" applyAlignment="1" applyProtection="1">
      <alignment horizontal="center" vertical="center"/>
    </xf>
    <xf numFmtId="166" fontId="0" fillId="0" borderId="7" xfId="0" applyNumberFormat="1" applyBorder="1" applyAlignment="1" applyProtection="1">
      <alignment horizontal="center" vertical="center" shrinkToFit="1"/>
      <protection locked="0"/>
    </xf>
    <xf numFmtId="165" fontId="0" fillId="0" borderId="38" xfId="0" applyNumberFormat="1" applyBorder="1" applyAlignment="1" applyProtection="1">
      <alignment horizontal="center" vertical="center"/>
    </xf>
    <xf numFmtId="165" fontId="0" fillId="0" borderId="5" xfId="0" applyNumberFormat="1" applyBorder="1" applyAlignment="1" applyProtection="1">
      <alignment horizontal="center" vertical="center"/>
    </xf>
    <xf numFmtId="166" fontId="0" fillId="0" borderId="39" xfId="0" applyNumberFormat="1" applyBorder="1" applyAlignment="1" applyProtection="1">
      <alignment horizontal="center" vertical="center" shrinkToFit="1"/>
      <protection locked="0"/>
    </xf>
    <xf numFmtId="166" fontId="0" fillId="0" borderId="28" xfId="0" applyNumberFormat="1" applyBorder="1" applyAlignment="1" applyProtection="1">
      <alignment horizontal="center" vertical="center" shrinkToFit="1"/>
      <protection locked="0"/>
    </xf>
    <xf numFmtId="166" fontId="0" fillId="0" borderId="40" xfId="0" applyNumberFormat="1" applyBorder="1" applyAlignment="1" applyProtection="1">
      <alignment horizontal="center" vertical="center" shrinkToFit="1"/>
      <protection locked="0"/>
    </xf>
    <xf numFmtId="166" fontId="0" fillId="0" borderId="22" xfId="0" applyNumberFormat="1" applyBorder="1" applyAlignment="1" applyProtection="1">
      <alignment horizontal="center" vertical="center" shrinkToFit="1"/>
      <protection locked="0"/>
    </xf>
    <xf numFmtId="166" fontId="0" fillId="0" borderId="44" xfId="0" applyNumberFormat="1" applyBorder="1" applyAlignment="1" applyProtection="1">
      <alignment horizontal="center" vertical="center" shrinkToFit="1"/>
      <protection locked="0"/>
    </xf>
    <xf numFmtId="166" fontId="0" fillId="0" borderId="26" xfId="0" applyNumberFormat="1" applyBorder="1" applyAlignment="1" applyProtection="1">
      <alignment horizontal="center" vertical="center" shrinkToFit="1"/>
      <protection locked="0"/>
    </xf>
    <xf numFmtId="0" fontId="10" fillId="0" borderId="0" xfId="0" applyFont="1" applyBorder="1" applyAlignment="1" applyProtection="1">
      <alignment horizontal="left" vertical="center"/>
    </xf>
    <xf numFmtId="0" fontId="10" fillId="0" borderId="0" xfId="0" applyNumberFormat="1" applyFont="1" applyBorder="1" applyAlignment="1" applyProtection="1">
      <alignment horizontal="center"/>
    </xf>
    <xf numFmtId="0" fontId="9" fillId="0" borderId="0" xfId="0" applyFont="1" applyBorder="1" applyAlignment="1" applyProtection="1">
      <alignment horizontal="center" vertical="center"/>
    </xf>
    <xf numFmtId="0" fontId="0" fillId="0" borderId="0" xfId="0" applyFill="1" applyBorder="1" applyAlignment="1">
      <alignment vertical="center"/>
    </xf>
    <xf numFmtId="0" fontId="8" fillId="0" borderId="0" xfId="0" applyFont="1" applyFill="1" applyBorder="1" applyAlignment="1" applyProtection="1">
      <alignment vertical="center"/>
    </xf>
    <xf numFmtId="0" fontId="8" fillId="0" borderId="0" xfId="0" applyFont="1" applyFill="1" applyBorder="1" applyAlignment="1">
      <alignment vertical="center"/>
    </xf>
    <xf numFmtId="0" fontId="5"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8" fillId="0" borderId="0" xfId="0" applyFont="1" applyBorder="1"/>
    <xf numFmtId="0" fontId="4" fillId="0" borderId="49" xfId="0" applyFont="1" applyBorder="1" applyAlignment="1" applyProtection="1">
      <alignment horizontal="center" vertical="center" shrinkToFit="1"/>
    </xf>
    <xf numFmtId="0" fontId="4" fillId="0" borderId="50" xfId="0" applyFont="1" applyBorder="1" applyAlignment="1" applyProtection="1">
      <alignment horizontal="center" vertical="center" shrinkToFit="1"/>
    </xf>
    <xf numFmtId="0" fontId="8" fillId="0" borderId="50" xfId="0" applyNumberFormat="1"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51" xfId="0" applyNumberFormat="1" applyFont="1" applyBorder="1" applyAlignment="1">
      <alignment horizontal="center" vertical="center" shrinkToFit="1"/>
    </xf>
    <xf numFmtId="0" fontId="8" fillId="0" borderId="52" xfId="0" applyFont="1" applyBorder="1" applyAlignment="1">
      <alignment horizontal="center" vertical="center" shrinkToFit="1"/>
    </xf>
    <xf numFmtId="0" fontId="8" fillId="0" borderId="53" xfId="0" applyFont="1" applyBorder="1" applyAlignment="1">
      <alignment horizontal="center" vertical="center" shrinkToFit="1"/>
    </xf>
    <xf numFmtId="0" fontId="9" fillId="0" borderId="52" xfId="0" applyFont="1" applyBorder="1" applyAlignment="1" applyProtection="1">
      <alignment horizontal="center" vertical="center"/>
    </xf>
    <xf numFmtId="0" fontId="9" fillId="0" borderId="53" xfId="0" applyFont="1" applyBorder="1" applyAlignment="1" applyProtection="1">
      <alignment horizontal="center" vertical="center"/>
    </xf>
    <xf numFmtId="0" fontId="9" fillId="0" borderId="55" xfId="0" applyFont="1" applyBorder="1" applyAlignment="1" applyProtection="1">
      <alignment horizontal="center" vertical="center"/>
    </xf>
    <xf numFmtId="1" fontId="13" fillId="3" borderId="40" xfId="0" applyNumberFormat="1" applyFont="1" applyFill="1" applyBorder="1" applyAlignment="1" applyProtection="1">
      <alignment horizontal="center" vertical="center"/>
    </xf>
    <xf numFmtId="1" fontId="16" fillId="3" borderId="1" xfId="0" applyNumberFormat="1" applyFont="1" applyFill="1" applyBorder="1" applyAlignment="1" applyProtection="1">
      <alignment horizontal="center" vertical="center"/>
    </xf>
    <xf numFmtId="1" fontId="16" fillId="3" borderId="22" xfId="0" applyNumberFormat="1" applyFont="1" applyFill="1" applyBorder="1" applyAlignment="1" applyProtection="1">
      <alignment horizontal="center" vertical="center"/>
    </xf>
    <xf numFmtId="1" fontId="13" fillId="3" borderId="56" xfId="0" applyNumberFormat="1" applyFont="1" applyFill="1" applyBorder="1" applyAlignment="1" applyProtection="1">
      <alignment horizontal="center" vertical="center"/>
    </xf>
    <xf numFmtId="1" fontId="16" fillId="3" borderId="57" xfId="0" applyNumberFormat="1" applyFont="1" applyFill="1" applyBorder="1" applyAlignment="1" applyProtection="1">
      <alignment horizontal="center" vertical="center"/>
    </xf>
    <xf numFmtId="1" fontId="16" fillId="3" borderId="30" xfId="0" applyNumberFormat="1" applyFont="1" applyFill="1" applyBorder="1" applyAlignment="1" applyProtection="1">
      <alignment horizontal="center" vertical="center"/>
    </xf>
    <xf numFmtId="0" fontId="9" fillId="0" borderId="50" xfId="0" applyFont="1" applyBorder="1" applyAlignment="1" applyProtection="1">
      <alignment horizontal="center" vertical="center"/>
    </xf>
    <xf numFmtId="0" fontId="13" fillId="2" borderId="60" xfId="0" applyNumberFormat="1" applyFont="1" applyFill="1" applyBorder="1" applyAlignment="1" applyProtection="1">
      <alignment horizontal="center" vertical="center"/>
    </xf>
    <xf numFmtId="1" fontId="16" fillId="2" borderId="3" xfId="0" applyNumberFormat="1" applyFont="1" applyFill="1" applyBorder="1" applyAlignment="1" applyProtection="1">
      <alignment horizontal="center" vertical="center"/>
    </xf>
    <xf numFmtId="1" fontId="16" fillId="2" borderId="24" xfId="0" applyNumberFormat="1" applyFont="1" applyFill="1" applyBorder="1" applyAlignment="1" applyProtection="1">
      <alignment horizontal="center" vertical="center"/>
    </xf>
    <xf numFmtId="0" fontId="8" fillId="2" borderId="54" xfId="0" applyFont="1" applyFill="1" applyBorder="1" applyAlignment="1">
      <alignment horizontal="center" vertical="center" shrinkToFit="1"/>
    </xf>
    <xf numFmtId="0" fontId="13" fillId="2" borderId="36" xfId="0" applyNumberFormat="1" applyFont="1" applyFill="1" applyBorder="1" applyAlignment="1" applyProtection="1">
      <alignment horizontal="center" vertical="center"/>
    </xf>
    <xf numFmtId="1" fontId="16" fillId="2" borderId="37" xfId="0" applyNumberFormat="1" applyFont="1" applyFill="1" applyBorder="1" applyAlignment="1" applyProtection="1">
      <alignment horizontal="center" vertical="center"/>
    </xf>
    <xf numFmtId="1" fontId="16" fillId="2" borderId="32" xfId="0" applyNumberFormat="1" applyFont="1" applyFill="1" applyBorder="1" applyAlignment="1" applyProtection="1">
      <alignment horizontal="center" vertical="center"/>
    </xf>
    <xf numFmtId="0" fontId="8" fillId="2" borderId="63" xfId="0" applyFont="1" applyFill="1" applyBorder="1" applyAlignment="1">
      <alignment horizontal="center" vertical="center" shrinkToFit="1"/>
    </xf>
    <xf numFmtId="0" fontId="8" fillId="0" borderId="64" xfId="0" applyFont="1" applyBorder="1" applyAlignment="1">
      <alignment horizontal="center" vertical="center" shrinkToFit="1"/>
    </xf>
    <xf numFmtId="0" fontId="4" fillId="0" borderId="0" xfId="0" applyFont="1" applyFill="1" applyBorder="1" applyAlignment="1" applyProtection="1">
      <alignment horizontal="center" vertical="center"/>
    </xf>
    <xf numFmtId="164" fontId="12" fillId="0" borderId="0" xfId="0" applyNumberFormat="1" applyFont="1" applyFill="1" applyBorder="1" applyProtection="1"/>
    <xf numFmtId="0" fontId="0" fillId="0" borderId="0" xfId="0" applyFill="1" applyBorder="1" applyProtection="1"/>
    <xf numFmtId="0" fontId="9" fillId="0" borderId="0" xfId="0" applyFont="1" applyFill="1" applyBorder="1" applyAlignment="1" applyProtection="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pplyProtection="1">
      <alignment vertical="center"/>
    </xf>
    <xf numFmtId="0" fontId="0" fillId="0" borderId="0" xfId="0" applyFill="1" applyBorder="1" applyAlignment="1" applyProtection="1">
      <alignment vertical="center"/>
    </xf>
    <xf numFmtId="0" fontId="8" fillId="0" borderId="0" xfId="0" applyFont="1" applyFill="1" applyProtection="1"/>
    <xf numFmtId="0" fontId="8" fillId="0" borderId="0" xfId="0" applyFont="1" applyFill="1" applyBorder="1" applyProtection="1"/>
    <xf numFmtId="0" fontId="8" fillId="0" borderId="0" xfId="0" applyFont="1" applyFill="1" applyBorder="1"/>
    <xf numFmtId="1" fontId="13" fillId="3" borderId="50" xfId="0" applyNumberFormat="1" applyFont="1" applyFill="1" applyBorder="1" applyAlignment="1" applyProtection="1">
      <alignment horizontal="center" vertical="center"/>
    </xf>
    <xf numFmtId="14" fontId="0" fillId="0" borderId="0" xfId="0" applyNumberFormat="1" applyBorder="1" applyAlignment="1" applyProtection="1">
      <alignment vertical="center"/>
    </xf>
    <xf numFmtId="1" fontId="13" fillId="3" borderId="51" xfId="0" applyNumberFormat="1" applyFont="1" applyFill="1" applyBorder="1" applyAlignment="1" applyProtection="1">
      <alignment horizontal="center" vertical="center"/>
    </xf>
    <xf numFmtId="1" fontId="13" fillId="3" borderId="52" xfId="0" applyNumberFormat="1" applyFont="1" applyFill="1" applyBorder="1" applyAlignment="1" applyProtection="1">
      <alignment horizontal="center" vertical="center"/>
    </xf>
    <xf numFmtId="166" fontId="3" fillId="0" borderId="44" xfId="0" applyNumberFormat="1" applyFont="1" applyBorder="1" applyAlignment="1" applyProtection="1">
      <alignment horizontal="center" vertical="center" shrinkToFit="1"/>
      <protection locked="0"/>
    </xf>
    <xf numFmtId="164" fontId="14" fillId="0" borderId="2" xfId="0" applyNumberFormat="1" applyFont="1" applyFill="1" applyBorder="1" applyProtection="1"/>
    <xf numFmtId="164" fontId="14" fillId="0" borderId="1" xfId="0" applyNumberFormat="1" applyFont="1" applyFill="1" applyBorder="1" applyProtection="1"/>
    <xf numFmtId="0" fontId="5" fillId="3" borderId="11" xfId="0" applyFont="1" applyFill="1" applyBorder="1" applyAlignment="1" applyProtection="1">
      <alignment horizontal="left" vertical="center" shrinkToFit="1"/>
    </xf>
    <xf numFmtId="0" fontId="5" fillId="3" borderId="12" xfId="0" applyFont="1" applyFill="1" applyBorder="1" applyAlignment="1" applyProtection="1">
      <alignment horizontal="left" vertical="center" shrinkToFit="1"/>
    </xf>
    <xf numFmtId="166" fontId="0" fillId="0" borderId="17" xfId="0" applyNumberFormat="1" applyBorder="1" applyAlignment="1" applyProtection="1">
      <alignment horizontal="center" vertical="center" shrinkToFit="1"/>
    </xf>
    <xf numFmtId="166" fontId="0" fillId="0" borderId="18" xfId="0" applyNumberFormat="1" applyBorder="1" applyAlignment="1" applyProtection="1">
      <alignment horizontal="center" vertical="center" shrinkToFit="1"/>
    </xf>
    <xf numFmtId="166" fontId="0" fillId="0" borderId="16" xfId="0" applyNumberFormat="1" applyBorder="1" applyAlignment="1" applyProtection="1">
      <alignment horizontal="center" vertical="center" shrinkToFit="1"/>
    </xf>
    <xf numFmtId="0" fontId="5" fillId="3" borderId="15" xfId="0" applyFont="1" applyFill="1" applyBorder="1" applyAlignment="1" applyProtection="1">
      <alignment horizontal="left" vertical="center" shrinkToFit="1"/>
    </xf>
    <xf numFmtId="0" fontId="5" fillId="3" borderId="16" xfId="0" applyFont="1" applyFill="1" applyBorder="1" applyAlignment="1" applyProtection="1">
      <alignment horizontal="left" vertical="center" shrinkToFit="1"/>
    </xf>
    <xf numFmtId="0" fontId="11" fillId="0" borderId="0" xfId="0" applyFont="1" applyBorder="1" applyAlignment="1" applyProtection="1">
      <alignment horizontal="center"/>
    </xf>
    <xf numFmtId="0" fontId="9" fillId="0" borderId="21" xfId="0" applyFont="1" applyBorder="1" applyAlignment="1">
      <alignment horizontal="right" vertical="center" wrapText="1"/>
    </xf>
    <xf numFmtId="0" fontId="9" fillId="0" borderId="22" xfId="0" applyFont="1" applyBorder="1" applyAlignment="1">
      <alignment horizontal="right" vertical="center" wrapText="1"/>
    </xf>
    <xf numFmtId="166" fontId="0" fillId="0" borderId="40" xfId="0" applyNumberFormat="1" applyBorder="1" applyAlignment="1" applyProtection="1">
      <alignment horizontal="center" vertical="center" shrinkToFit="1"/>
    </xf>
    <xf numFmtId="166" fontId="0" fillId="0" borderId="1" xfId="0" applyNumberFormat="1" applyBorder="1" applyAlignment="1" applyProtection="1">
      <alignment horizontal="center" vertical="center" shrinkToFit="1"/>
    </xf>
    <xf numFmtId="166" fontId="0" fillId="0" borderId="22" xfId="0" applyNumberFormat="1" applyBorder="1" applyAlignment="1" applyProtection="1">
      <alignment horizontal="center" vertical="center" shrinkToFi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0" fillId="0" borderId="33" xfId="0" applyNumberFormat="1" applyBorder="1" applyAlignment="1" applyProtection="1">
      <alignment horizontal="center" vertical="center"/>
      <protection locked="0"/>
    </xf>
    <xf numFmtId="0" fontId="0" fillId="0" borderId="34" xfId="0" applyNumberFormat="1" applyBorder="1" applyAlignment="1" applyProtection="1">
      <alignment horizontal="center" vertical="center"/>
      <protection locked="0"/>
    </xf>
    <xf numFmtId="0" fontId="0" fillId="0" borderId="48" xfId="0" applyNumberFormat="1" applyBorder="1" applyAlignment="1" applyProtection="1">
      <alignment horizontal="center" vertical="center"/>
      <protection locked="0"/>
    </xf>
    <xf numFmtId="167" fontId="0" fillId="0" borderId="41" xfId="0" applyNumberFormat="1" applyBorder="1" applyAlignment="1" applyProtection="1">
      <alignment horizontal="center" vertical="center" shrinkToFit="1"/>
    </xf>
    <xf numFmtId="167" fontId="0" fillId="0" borderId="42" xfId="0" applyNumberFormat="1" applyBorder="1" applyAlignment="1" applyProtection="1">
      <alignment horizontal="center" vertical="center" shrinkToFit="1"/>
    </xf>
    <xf numFmtId="167" fontId="0" fillId="0" borderId="43" xfId="0" applyNumberFormat="1" applyBorder="1" applyAlignment="1" applyProtection="1">
      <alignment horizontal="center" vertical="center" shrinkToFi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11" fillId="0" borderId="0" xfId="0" applyFont="1" applyBorder="1" applyAlignment="1" applyProtection="1">
      <alignment horizontal="right" vertical="center"/>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0" fillId="0" borderId="0" xfId="0" applyNumberFormat="1" applyAlignment="1" applyProtection="1">
      <alignment horizontal="center"/>
    </xf>
    <xf numFmtId="14" fontId="0" fillId="0" borderId="35" xfId="0" applyNumberFormat="1" applyBorder="1" applyAlignment="1" applyProtection="1">
      <alignment horizontal="center"/>
    </xf>
    <xf numFmtId="14" fontId="0" fillId="0" borderId="3" xfId="0" applyNumberFormat="1" applyBorder="1" applyAlignment="1" applyProtection="1">
      <alignment horizontal="center"/>
    </xf>
    <xf numFmtId="14" fontId="0" fillId="0" borderId="24" xfId="0" applyNumberFormat="1" applyBorder="1" applyAlignment="1" applyProtection="1">
      <alignment horizontal="center"/>
    </xf>
    <xf numFmtId="165" fontId="0" fillId="0" borderId="36" xfId="0" applyNumberFormat="1" applyBorder="1" applyAlignment="1" applyProtection="1">
      <alignment horizontal="center"/>
    </xf>
    <xf numFmtId="165" fontId="0" fillId="0" borderId="37" xfId="0" applyNumberFormat="1" applyBorder="1" applyAlignment="1" applyProtection="1">
      <alignment horizontal="center"/>
    </xf>
    <xf numFmtId="165" fontId="0" fillId="0" borderId="32" xfId="0" applyNumberFormat="1" applyBorder="1" applyAlignment="1" applyProtection="1">
      <alignment horizontal="center"/>
    </xf>
    <xf numFmtId="14" fontId="0" fillId="0" borderId="0" xfId="0" applyNumberFormat="1" applyAlignment="1" applyProtection="1">
      <alignment horizontal="center"/>
    </xf>
    <xf numFmtId="0" fontId="0" fillId="0" borderId="0" xfId="0" applyAlignment="1" applyProtection="1">
      <alignment horizontal="left"/>
    </xf>
    <xf numFmtId="0" fontId="3" fillId="0" borderId="0" xfId="0" applyFont="1" applyAlignment="1" applyProtection="1">
      <alignment horizontal="left"/>
      <protection locked="0"/>
    </xf>
    <xf numFmtId="0" fontId="0" fillId="0" borderId="0" xfId="0" applyAlignment="1" applyProtection="1">
      <alignment horizontal="left"/>
      <protection locked="0"/>
    </xf>
    <xf numFmtId="14" fontId="0" fillId="0" borderId="0" xfId="0" applyNumberFormat="1" applyAlignment="1" applyProtection="1">
      <alignment horizontal="left"/>
      <protection locked="0"/>
    </xf>
    <xf numFmtId="14" fontId="0" fillId="0" borderId="23" xfId="0" applyNumberFormat="1" applyBorder="1" applyAlignment="1" applyProtection="1">
      <alignment horizontal="right"/>
    </xf>
    <xf numFmtId="14" fontId="0" fillId="0" borderId="24" xfId="0" applyNumberFormat="1" applyBorder="1" applyAlignment="1" applyProtection="1">
      <alignment horizontal="right"/>
    </xf>
    <xf numFmtId="16" fontId="0" fillId="0" borderId="31" xfId="0" applyNumberFormat="1" applyBorder="1" applyAlignment="1" applyProtection="1">
      <alignment horizontal="right"/>
    </xf>
    <xf numFmtId="16" fontId="0" fillId="0" borderId="32" xfId="0" applyNumberFormat="1" applyBorder="1" applyAlignment="1" applyProtection="1">
      <alignment horizontal="right"/>
    </xf>
    <xf numFmtId="0" fontId="0" fillId="0" borderId="10" xfId="0" applyBorder="1" applyAlignment="1">
      <alignment horizontal="left"/>
    </xf>
    <xf numFmtId="14" fontId="0" fillId="0" borderId="10" xfId="0" applyNumberFormat="1" applyBorder="1" applyAlignment="1" applyProtection="1">
      <alignment horizontal="left"/>
      <protection locked="0"/>
    </xf>
    <xf numFmtId="0" fontId="6" fillId="0" borderId="0" xfId="0" applyFont="1" applyAlignment="1" applyProtection="1">
      <alignment horizontal="center"/>
      <protection locked="0"/>
    </xf>
    <xf numFmtId="0" fontId="2" fillId="0" borderId="0" xfId="0" applyFont="1" applyAlignment="1">
      <alignment horizontal="center" vertical="center"/>
    </xf>
    <xf numFmtId="0" fontId="4" fillId="0" borderId="0" xfId="0" applyFont="1" applyAlignment="1" applyProtection="1">
      <alignment horizontal="left"/>
      <protection locked="0"/>
    </xf>
    <xf numFmtId="0" fontId="3" fillId="0" borderId="0" xfId="0" applyFont="1" applyAlignment="1">
      <alignment horizontal="left"/>
    </xf>
    <xf numFmtId="0" fontId="0" fillId="0" borderId="0" xfId="0" applyAlignment="1">
      <alignment horizontal="left"/>
    </xf>
    <xf numFmtId="0" fontId="0" fillId="0" borderId="0" xfId="0" applyAlignment="1">
      <alignment horizontal="right"/>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15" xfId="0" applyFont="1" applyBorder="1" applyAlignment="1">
      <alignment horizontal="right" vertical="center" wrapText="1"/>
    </xf>
    <xf numFmtId="0" fontId="9" fillId="0" borderId="16" xfId="0" applyFont="1" applyBorder="1" applyAlignment="1">
      <alignment horizontal="righ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10" fillId="0" borderId="44" xfId="0" applyNumberFormat="1" applyFont="1" applyBorder="1" applyAlignment="1" applyProtection="1">
      <alignment horizontal="center"/>
    </xf>
    <xf numFmtId="0" fontId="10" fillId="0" borderId="7" xfId="0" applyNumberFormat="1" applyFont="1" applyBorder="1" applyAlignment="1" applyProtection="1">
      <alignment horizontal="center"/>
    </xf>
    <xf numFmtId="0" fontId="10" fillId="0" borderId="26" xfId="0" applyNumberFormat="1" applyFont="1" applyBorder="1" applyAlignment="1" applyProtection="1">
      <alignment horizontal="center"/>
    </xf>
    <xf numFmtId="1" fontId="10" fillId="0" borderId="39" xfId="0" applyNumberFormat="1" applyFont="1" applyBorder="1" applyAlignment="1" applyProtection="1">
      <alignment horizontal="center"/>
    </xf>
    <xf numFmtId="0" fontId="10" fillId="0" borderId="2" xfId="0" applyNumberFormat="1" applyFont="1" applyBorder="1" applyAlignment="1" applyProtection="1">
      <alignment horizontal="center"/>
    </xf>
    <xf numFmtId="0" fontId="10" fillId="0" borderId="28" xfId="0" applyNumberFormat="1" applyFont="1" applyBorder="1" applyAlignment="1" applyProtection="1">
      <alignment horizontal="center"/>
    </xf>
    <xf numFmtId="0" fontId="10" fillId="0" borderId="19" xfId="0" applyFont="1" applyBorder="1" applyAlignment="1" applyProtection="1">
      <alignment horizontal="left" vertical="center"/>
    </xf>
    <xf numFmtId="0" fontId="10" fillId="0" borderId="20" xfId="0" applyFont="1" applyBorder="1" applyAlignment="1" applyProtection="1">
      <alignment horizontal="left" vertical="center"/>
    </xf>
    <xf numFmtId="0" fontId="3" fillId="2" borderId="58" xfId="0" applyFont="1" applyFill="1" applyBorder="1" applyAlignment="1">
      <alignment horizontal="left" vertical="center" shrinkToFit="1"/>
    </xf>
    <xf numFmtId="0" fontId="3" fillId="2" borderId="59" xfId="0" applyFont="1" applyFill="1" applyBorder="1" applyAlignment="1">
      <alignment horizontal="left" vertical="center" shrinkToFit="1"/>
    </xf>
    <xf numFmtId="0" fontId="3" fillId="2" borderId="61" xfId="0" applyFont="1" applyFill="1" applyBorder="1" applyAlignment="1">
      <alignment horizontal="left" vertical="center" shrinkToFit="1"/>
    </xf>
    <xf numFmtId="0" fontId="3" fillId="2" borderId="62" xfId="0" applyFont="1" applyFill="1" applyBorder="1" applyAlignment="1">
      <alignment horizontal="left" vertical="center" shrinkToFit="1"/>
    </xf>
    <xf numFmtId="0" fontId="10" fillId="0" borderId="41" xfId="0" applyNumberFormat="1" applyFont="1" applyBorder="1" applyAlignment="1" applyProtection="1">
      <alignment horizontal="center"/>
    </xf>
    <xf numFmtId="0" fontId="10" fillId="0" borderId="42" xfId="0" applyNumberFormat="1" applyFont="1" applyBorder="1" applyAlignment="1" applyProtection="1">
      <alignment horizontal="center"/>
    </xf>
    <xf numFmtId="0" fontId="10" fillId="0" borderId="43" xfId="0" applyNumberFormat="1" applyFont="1" applyBorder="1" applyAlignment="1" applyProtection="1">
      <alignment horizontal="center"/>
    </xf>
    <xf numFmtId="0" fontId="10" fillId="0" borderId="45" xfId="0" applyNumberFormat="1" applyFont="1" applyBorder="1" applyAlignment="1" applyProtection="1">
      <alignment horizontal="center"/>
    </xf>
    <xf numFmtId="0" fontId="10" fillId="0" borderId="46" xfId="0" applyNumberFormat="1" applyFont="1" applyBorder="1" applyAlignment="1" applyProtection="1">
      <alignment horizontal="center"/>
    </xf>
    <xf numFmtId="0" fontId="10" fillId="0" borderId="47" xfId="0" applyNumberFormat="1" applyFont="1" applyBorder="1" applyAlignment="1" applyProtection="1">
      <alignment horizontal="center"/>
    </xf>
    <xf numFmtId="0" fontId="10" fillId="0" borderId="8" xfId="0" applyFont="1" applyBorder="1" applyAlignment="1" applyProtection="1">
      <alignment horizontal="left" vertical="center"/>
    </xf>
    <xf numFmtId="0" fontId="10" fillId="0" borderId="9" xfId="0" applyFont="1" applyBorder="1" applyAlignment="1" applyProtection="1">
      <alignment horizontal="left" vertical="center"/>
    </xf>
    <xf numFmtId="0" fontId="10" fillId="0" borderId="11" xfId="0" applyFont="1" applyBorder="1" applyAlignment="1" applyProtection="1">
      <alignment horizontal="right" vertical="center"/>
    </xf>
    <xf numFmtId="0" fontId="10" fillId="0" borderId="12" xfId="0" applyFont="1" applyBorder="1" applyAlignment="1" applyProtection="1">
      <alignment horizontal="right" vertical="center"/>
    </xf>
    <xf numFmtId="0" fontId="10" fillId="0" borderId="13" xfId="0" applyFont="1" applyBorder="1" applyAlignment="1" applyProtection="1">
      <alignment horizontal="left" vertical="center"/>
    </xf>
    <xf numFmtId="0" fontId="10" fillId="0" borderId="14" xfId="0" applyFont="1" applyBorder="1" applyAlignment="1" applyProtection="1">
      <alignment horizontal="left" vertical="center"/>
    </xf>
  </cellXfs>
  <cellStyles count="2">
    <cellStyle name="Normální" xfId="0" builtinId="0"/>
    <cellStyle name="Normální 2" xfId="1"/>
  </cellStyles>
  <dxfs count="63">
    <dxf>
      <font>
        <strike/>
        <condense val="0"/>
        <extend val="0"/>
        <color rgb="FFFF0000"/>
      </font>
    </dxf>
    <dxf>
      <font>
        <strike/>
        <condense val="0"/>
        <extend val="0"/>
        <color rgb="FFFF0000"/>
      </font>
    </dxf>
    <dxf>
      <font>
        <strike/>
        <condense val="0"/>
        <extend val="0"/>
        <color rgb="FFFF0000"/>
      </font>
    </dxf>
    <dxf>
      <font>
        <strike/>
        <condense val="0"/>
        <extend val="0"/>
        <color rgb="FFFF0000"/>
      </font>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ill>
        <patternFill patternType="lightGray">
          <fgColor rgb="FFFF0000"/>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W69"/>
  <sheetViews>
    <sheetView showGridLines="0" showRowColHeaders="0" tabSelected="1" zoomScaleNormal="100" workbookViewId="0">
      <pane xSplit="2" ySplit="7" topLeftCell="C8" activePane="bottomRight" state="frozen"/>
      <selection pane="topRight" activeCell="D1" sqref="D1"/>
      <selection pane="bottomLeft" activeCell="A8" sqref="A8"/>
      <selection pane="bottomRight" activeCell="E3" sqref="E3:AI3"/>
    </sheetView>
  </sheetViews>
  <sheetFormatPr defaultColWidth="0" defaultRowHeight="13.2" zeroHeight="1" x14ac:dyDescent="0.25"/>
  <cols>
    <col min="1" max="1" width="3.109375" customWidth="1"/>
    <col min="2" max="2" width="14.88671875" customWidth="1"/>
    <col min="3" max="34" width="6.44140625" customWidth="1"/>
    <col min="35" max="35" width="7.88671875" style="21" bestFit="1" customWidth="1"/>
    <col min="36" max="36" width="1.5546875" style="20" customWidth="1"/>
    <col min="37" max="37" width="7.33203125" style="24" hidden="1" customWidth="1"/>
    <col min="38" max="38" width="2.109375" style="24" customWidth="1"/>
    <col min="39" max="16384" width="7.33203125" style="47" hidden="1"/>
  </cols>
  <sheetData>
    <row r="1" spans="1:231" s="7" customFormat="1" ht="21.6" x14ac:dyDescent="0.45">
      <c r="A1" s="138" t="s">
        <v>27</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7"/>
      <c r="AK1" s="1" t="s">
        <v>2</v>
      </c>
      <c r="AL1" s="17"/>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row>
    <row r="2" spans="1:231" s="7" customFormat="1" ht="31.5" customHeight="1" x14ac:dyDescent="0.3">
      <c r="A2" s="139" t="str">
        <f>"F23: Evidence práce zaměstnanců na kurzu v roce "&amp; YEAR(AK2)</f>
        <v>F23: Evidence práce zaměstnanců na kurzu v roce 2023</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8"/>
      <c r="AK2" s="90">
        <v>44927</v>
      </c>
      <c r="AL2" s="18"/>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row>
    <row r="3" spans="1:231" s="6" customFormat="1" x14ac:dyDescent="0.25">
      <c r="A3" s="141" t="s">
        <v>7</v>
      </c>
      <c r="B3" s="141"/>
      <c r="C3" s="141"/>
      <c r="D3" s="141"/>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9"/>
      <c r="AK3" s="90">
        <v>45023</v>
      </c>
      <c r="AL3" s="19"/>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row>
    <row r="4" spans="1:231" s="7" customFormat="1" x14ac:dyDescent="0.25">
      <c r="A4" s="142" t="s">
        <v>5</v>
      </c>
      <c r="B4" s="142"/>
      <c r="C4" s="142"/>
      <c r="D4" s="142"/>
      <c r="E4" s="131">
        <v>44958</v>
      </c>
      <c r="F4" s="131"/>
      <c r="G4"/>
      <c r="H4" s="143" t="s">
        <v>8</v>
      </c>
      <c r="I4" s="143"/>
      <c r="J4" s="143"/>
      <c r="K4" s="129"/>
      <c r="L4" s="130"/>
      <c r="M4" s="130"/>
      <c r="N4" s="130"/>
      <c r="O4" s="130"/>
      <c r="P4" s="130"/>
      <c r="Q4" s="130"/>
      <c r="R4" s="130"/>
      <c r="S4" s="130"/>
      <c r="T4" s="130"/>
      <c r="U4"/>
      <c r="V4"/>
      <c r="W4"/>
      <c r="X4" s="3" t="s">
        <v>10</v>
      </c>
      <c r="Y4" s="127">
        <f ca="1">TODAY()</f>
        <v>45205</v>
      </c>
      <c r="Z4" s="127"/>
      <c r="AA4" s="25"/>
      <c r="AB4" s="128" t="s">
        <v>9</v>
      </c>
      <c r="AC4" s="128"/>
      <c r="AD4" s="128"/>
      <c r="AE4" s="120"/>
      <c r="AF4" s="120"/>
      <c r="AG4" s="120"/>
      <c r="AH4" s="120"/>
      <c r="AI4" s="120"/>
      <c r="AJ4" s="20"/>
      <c r="AK4" s="90">
        <v>45026</v>
      </c>
      <c r="AL4" s="20"/>
    </row>
    <row r="5" spans="1:231" s="7" customFormat="1" ht="13.8" thickBot="1" x14ac:dyDescent="0.3">
      <c r="A5" s="136" t="s">
        <v>6</v>
      </c>
      <c r="B5" s="136"/>
      <c r="C5" s="136"/>
      <c r="D5" s="136"/>
      <c r="E5" s="137">
        <v>44963</v>
      </c>
      <c r="F5" s="137"/>
      <c r="G5"/>
      <c r="H5"/>
      <c r="I5"/>
      <c r="J5"/>
      <c r="K5"/>
      <c r="L5"/>
      <c r="M5"/>
      <c r="N5"/>
      <c r="O5"/>
      <c r="P5"/>
      <c r="Q5"/>
      <c r="R5"/>
      <c r="S5"/>
      <c r="T5"/>
      <c r="U5"/>
      <c r="V5"/>
      <c r="W5"/>
      <c r="X5"/>
      <c r="Y5"/>
      <c r="Z5"/>
      <c r="AA5"/>
      <c r="AB5"/>
      <c r="AC5"/>
      <c r="AD5"/>
      <c r="AE5"/>
      <c r="AF5"/>
      <c r="AG5"/>
      <c r="AH5"/>
      <c r="AI5" s="21"/>
      <c r="AJ5" s="20"/>
      <c r="AK5" s="91">
        <v>45047</v>
      </c>
      <c r="AL5" s="20"/>
    </row>
    <row r="6" spans="1:231" s="3" customFormat="1" ht="13.8" thickTop="1" x14ac:dyDescent="0.25">
      <c r="A6" s="132" t="s">
        <v>0</v>
      </c>
      <c r="B6" s="133"/>
      <c r="C6" s="121">
        <f>E4</f>
        <v>44958</v>
      </c>
      <c r="D6" s="122"/>
      <c r="E6" s="122"/>
      <c r="F6" s="123"/>
      <c r="G6" s="121">
        <f>IF(OR(C6&gt;$E$5-1,C6=""),"",C6+1)</f>
        <v>44959</v>
      </c>
      <c r="H6" s="122"/>
      <c r="I6" s="122"/>
      <c r="J6" s="123"/>
      <c r="K6" s="121">
        <f>IF(OR(G6&gt;$E$5-1,G6=""),"",G6+1)</f>
        <v>44960</v>
      </c>
      <c r="L6" s="122"/>
      <c r="M6" s="122"/>
      <c r="N6" s="123"/>
      <c r="O6" s="121">
        <f>IF(OR(K6&gt;$E$5-1,K6=""),"",K6+1)</f>
        <v>44961</v>
      </c>
      <c r="P6" s="122"/>
      <c r="Q6" s="122"/>
      <c r="R6" s="123"/>
      <c r="S6" s="121">
        <f>IF(OR(O6&gt;$E$5-1,O6=""),"",O6+1)</f>
        <v>44962</v>
      </c>
      <c r="T6" s="122"/>
      <c r="U6" s="122"/>
      <c r="V6" s="123"/>
      <c r="W6" s="121">
        <f>IF(OR(S6&gt;$E$5-1,S6=""),"",S6+1)</f>
        <v>44963</v>
      </c>
      <c r="X6" s="122"/>
      <c r="Y6" s="122"/>
      <c r="Z6" s="123"/>
      <c r="AA6" s="121" t="str">
        <f>IF(OR(W6&gt;$E$5-1,W6=""),"",W6+1)</f>
        <v/>
      </c>
      <c r="AB6" s="122"/>
      <c r="AC6" s="122"/>
      <c r="AD6" s="123"/>
      <c r="AE6" s="121" t="str">
        <f>IF(OR(AA6&gt;$E$5-1,AA6=""),"",AA6+1)</f>
        <v/>
      </c>
      <c r="AF6" s="122"/>
      <c r="AG6" s="122"/>
      <c r="AH6" s="123"/>
      <c r="AJ6" s="9"/>
      <c r="AK6" s="91">
        <v>45054</v>
      </c>
      <c r="AL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row>
    <row r="7" spans="1:231" s="3" customFormat="1" ht="13.8" thickBot="1" x14ac:dyDescent="0.3">
      <c r="A7" s="134" t="s">
        <v>1</v>
      </c>
      <c r="B7" s="135"/>
      <c r="C7" s="124">
        <f>IF(C6="","",WEEKDAY(C6))</f>
        <v>4</v>
      </c>
      <c r="D7" s="125"/>
      <c r="E7" s="125"/>
      <c r="F7" s="126"/>
      <c r="G7" s="124">
        <f>IF(G6="","",WEEKDAY(G6))</f>
        <v>5</v>
      </c>
      <c r="H7" s="125"/>
      <c r="I7" s="125"/>
      <c r="J7" s="126"/>
      <c r="K7" s="124">
        <f>IF(K6="","",WEEKDAY(K6))</f>
        <v>6</v>
      </c>
      <c r="L7" s="125"/>
      <c r="M7" s="125"/>
      <c r="N7" s="126"/>
      <c r="O7" s="124">
        <f>IF(O6="","",WEEKDAY(O6))</f>
        <v>7</v>
      </c>
      <c r="P7" s="125"/>
      <c r="Q7" s="125"/>
      <c r="R7" s="126"/>
      <c r="S7" s="124">
        <f>IF(S6="","",WEEKDAY(S6))</f>
        <v>1</v>
      </c>
      <c r="T7" s="125"/>
      <c r="U7" s="125"/>
      <c r="V7" s="126"/>
      <c r="W7" s="124">
        <f>IF(W6="","",WEEKDAY(W6))</f>
        <v>2</v>
      </c>
      <c r="X7" s="125"/>
      <c r="Y7" s="125"/>
      <c r="Z7" s="126"/>
      <c r="AA7" s="124" t="str">
        <f>IF(AA6="","",WEEKDAY(AA6))</f>
        <v/>
      </c>
      <c r="AB7" s="125"/>
      <c r="AC7" s="125"/>
      <c r="AD7" s="126"/>
      <c r="AE7" s="124" t="str">
        <f>IF(AE6="","",WEEKDAY(AE6))</f>
        <v/>
      </c>
      <c r="AF7" s="125"/>
      <c r="AG7" s="125"/>
      <c r="AH7" s="126"/>
      <c r="AJ7" s="9"/>
      <c r="AK7" s="91">
        <v>45112</v>
      </c>
      <c r="AL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row>
    <row r="8" spans="1:231" s="3" customFormat="1" ht="30" customHeight="1" thickTop="1" x14ac:dyDescent="0.25">
      <c r="A8" s="27" t="s">
        <v>24</v>
      </c>
      <c r="B8" s="28"/>
      <c r="C8" s="31" t="s">
        <v>16</v>
      </c>
      <c r="D8" s="29" t="s">
        <v>17</v>
      </c>
      <c r="E8" s="29" t="s">
        <v>16</v>
      </c>
      <c r="F8" s="32" t="s">
        <v>17</v>
      </c>
      <c r="G8" s="31" t="s">
        <v>16</v>
      </c>
      <c r="H8" s="29" t="s">
        <v>17</v>
      </c>
      <c r="I8" s="29" t="s">
        <v>16</v>
      </c>
      <c r="J8" s="32" t="s">
        <v>17</v>
      </c>
      <c r="K8" s="31" t="s">
        <v>16</v>
      </c>
      <c r="L8" s="29" t="s">
        <v>17</v>
      </c>
      <c r="M8" s="29" t="s">
        <v>16</v>
      </c>
      <c r="N8" s="32" t="s">
        <v>17</v>
      </c>
      <c r="O8" s="31" t="s">
        <v>16</v>
      </c>
      <c r="P8" s="29" t="s">
        <v>17</v>
      </c>
      <c r="Q8" s="29" t="s">
        <v>16</v>
      </c>
      <c r="R8" s="32" t="s">
        <v>17</v>
      </c>
      <c r="S8" s="31" t="s">
        <v>16</v>
      </c>
      <c r="T8" s="29" t="s">
        <v>17</v>
      </c>
      <c r="U8" s="29" t="s">
        <v>16</v>
      </c>
      <c r="V8" s="32" t="s">
        <v>17</v>
      </c>
      <c r="W8" s="31" t="s">
        <v>16</v>
      </c>
      <c r="X8" s="29" t="s">
        <v>17</v>
      </c>
      <c r="Y8" s="29" t="s">
        <v>16</v>
      </c>
      <c r="Z8" s="32" t="s">
        <v>17</v>
      </c>
      <c r="AA8" s="31" t="s">
        <v>16</v>
      </c>
      <c r="AB8" s="29" t="s">
        <v>17</v>
      </c>
      <c r="AC8" s="29" t="s">
        <v>16</v>
      </c>
      <c r="AD8" s="32" t="s">
        <v>17</v>
      </c>
      <c r="AE8" s="31" t="s">
        <v>16</v>
      </c>
      <c r="AF8" s="29" t="s">
        <v>17</v>
      </c>
      <c r="AG8" s="29" t="s">
        <v>16</v>
      </c>
      <c r="AH8" s="32" t="s">
        <v>17</v>
      </c>
      <c r="AI8" s="48" t="s">
        <v>4</v>
      </c>
      <c r="AJ8" s="9"/>
      <c r="AK8" s="91">
        <v>45113</v>
      </c>
      <c r="AL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row>
    <row r="9" spans="1:231" s="2" customFormat="1" ht="20.100000000000001" customHeight="1" x14ac:dyDescent="0.2">
      <c r="A9" s="116" t="s">
        <v>15</v>
      </c>
      <c r="B9" s="117"/>
      <c r="C9" s="33"/>
      <c r="D9" s="26"/>
      <c r="E9" s="26"/>
      <c r="F9" s="34"/>
      <c r="G9" s="33"/>
      <c r="H9" s="26"/>
      <c r="I9" s="26"/>
      <c r="J9" s="34"/>
      <c r="K9" s="33"/>
      <c r="L9" s="26"/>
      <c r="M9" s="26"/>
      <c r="N9" s="34"/>
      <c r="O9" s="33"/>
      <c r="P9" s="26"/>
      <c r="Q9" s="26"/>
      <c r="R9" s="34"/>
      <c r="S9" s="33"/>
      <c r="T9" s="26"/>
      <c r="U9" s="26"/>
      <c r="V9" s="34"/>
      <c r="W9" s="33"/>
      <c r="X9" s="26"/>
      <c r="Y9" s="26"/>
      <c r="Z9" s="34"/>
      <c r="AA9" s="33"/>
      <c r="AB9" s="26"/>
      <c r="AC9" s="26"/>
      <c r="AD9" s="34"/>
      <c r="AE9" s="33"/>
      <c r="AF9" s="26"/>
      <c r="AG9" s="26"/>
      <c r="AH9" s="34"/>
      <c r="AI9" s="49" t="str">
        <f>AI16&amp;" + "&amp;AI17</f>
        <v>0 + 0</v>
      </c>
      <c r="AJ9" s="16"/>
      <c r="AK9" s="91">
        <v>45197</v>
      </c>
      <c r="AL9" s="16"/>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row>
    <row r="10" spans="1:231" s="2" customFormat="1" ht="12" customHeight="1" x14ac:dyDescent="0.2">
      <c r="A10" s="100" t="str">
        <f>"- dělená směna"</f>
        <v>- dělená směna</v>
      </c>
      <c r="B10" s="101"/>
      <c r="C10" s="94" t="str">
        <f>IF(E9-D9&gt;=2/24,"Ano","")</f>
        <v/>
      </c>
      <c r="D10" s="95"/>
      <c r="E10" s="95"/>
      <c r="F10" s="96"/>
      <c r="G10" s="102" t="str">
        <f>IF(I9-H9&gt;=2/24,"Ano","")</f>
        <v/>
      </c>
      <c r="H10" s="103"/>
      <c r="I10" s="103"/>
      <c r="J10" s="104"/>
      <c r="K10" s="102" t="str">
        <f>IF(M9-L9&gt;=2/24,"Ano","")</f>
        <v/>
      </c>
      <c r="L10" s="103"/>
      <c r="M10" s="103"/>
      <c r="N10" s="104"/>
      <c r="O10" s="102" t="str">
        <f>IF(Q9-P9&gt;=2/24,"Ano","")</f>
        <v/>
      </c>
      <c r="P10" s="103"/>
      <c r="Q10" s="103"/>
      <c r="R10" s="104"/>
      <c r="S10" s="102" t="str">
        <f>IF(U9-T9&gt;=2/24,"Ano","")</f>
        <v/>
      </c>
      <c r="T10" s="103"/>
      <c r="U10" s="103"/>
      <c r="V10" s="104"/>
      <c r="W10" s="102" t="str">
        <f>IF(Y9-X9&gt;=2/24,"Ano","")</f>
        <v/>
      </c>
      <c r="X10" s="103"/>
      <c r="Y10" s="103"/>
      <c r="Z10" s="104"/>
      <c r="AA10" s="102"/>
      <c r="AB10" s="103"/>
      <c r="AC10" s="103"/>
      <c r="AD10" s="104"/>
      <c r="AE10" s="102" t="str">
        <f>IF(AG9-AF9&gt;=2/24,"Ano","")</f>
        <v/>
      </c>
      <c r="AF10" s="103"/>
      <c r="AG10" s="103"/>
      <c r="AH10" s="104"/>
      <c r="AI10" s="50">
        <f>COUNTIF(C10:AH10,"ano")</f>
        <v>0</v>
      </c>
      <c r="AJ10" s="16"/>
      <c r="AK10" s="91">
        <v>45227</v>
      </c>
      <c r="AL10" s="16"/>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row>
    <row r="11" spans="1:231" s="2" customFormat="1" ht="20.100000000000001" customHeight="1" x14ac:dyDescent="0.2">
      <c r="A11" s="116" t="s">
        <v>26</v>
      </c>
      <c r="B11" s="117"/>
      <c r="C11" s="35"/>
      <c r="D11" s="23"/>
      <c r="E11" s="23"/>
      <c r="F11" s="36"/>
      <c r="G11" s="35"/>
      <c r="H11" s="23"/>
      <c r="I11" s="23"/>
      <c r="J11" s="36"/>
      <c r="K11" s="35"/>
      <c r="L11" s="23"/>
      <c r="M11" s="23"/>
      <c r="N11" s="36"/>
      <c r="O11" s="35"/>
      <c r="P11" s="23"/>
      <c r="Q11" s="23"/>
      <c r="R11" s="36"/>
      <c r="S11" s="35"/>
      <c r="T11" s="23"/>
      <c r="U11" s="23"/>
      <c r="V11" s="36"/>
      <c r="W11" s="35"/>
      <c r="X11" s="23"/>
      <c r="Y11" s="23"/>
      <c r="Z11" s="36"/>
      <c r="AA11" s="35"/>
      <c r="AB11" s="23"/>
      <c r="AC11" s="23"/>
      <c r="AD11" s="36"/>
      <c r="AE11" s="35"/>
      <c r="AF11" s="23"/>
      <c r="AG11" s="23"/>
      <c r="AH11" s="36"/>
      <c r="AI11" s="51" t="str">
        <f>AI18&amp;" + "&amp;AI19</f>
        <v>0 + 0</v>
      </c>
      <c r="AJ11" s="16"/>
      <c r="AK11" s="91">
        <v>45247</v>
      </c>
      <c r="AL11" s="16"/>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row>
    <row r="12" spans="1:231" s="2" customFormat="1" ht="20.100000000000001" customHeight="1" x14ac:dyDescent="0.2">
      <c r="A12" s="100" t="str">
        <f>"- práce v noci z práce 
přesčas a směn"</f>
        <v>- práce v noci z práce 
přesčas a směn</v>
      </c>
      <c r="B12" s="101"/>
      <c r="C12" s="35"/>
      <c r="D12" s="23"/>
      <c r="E12" s="23"/>
      <c r="F12" s="36"/>
      <c r="G12" s="35"/>
      <c r="H12" s="23"/>
      <c r="I12" s="23"/>
      <c r="J12" s="36"/>
      <c r="K12" s="35"/>
      <c r="L12" s="23"/>
      <c r="M12" s="23"/>
      <c r="N12" s="36"/>
      <c r="O12" s="35"/>
      <c r="P12" s="23"/>
      <c r="Q12" s="23"/>
      <c r="R12" s="36"/>
      <c r="S12" s="35"/>
      <c r="T12" s="23"/>
      <c r="U12" s="23"/>
      <c r="V12" s="36"/>
      <c r="W12" s="35"/>
      <c r="X12" s="23"/>
      <c r="Y12" s="23"/>
      <c r="Z12" s="36"/>
      <c r="AA12" s="35"/>
      <c r="AB12" s="23"/>
      <c r="AC12" s="23"/>
      <c r="AD12" s="36"/>
      <c r="AE12" s="35"/>
      <c r="AF12" s="23"/>
      <c r="AG12" s="23"/>
      <c r="AH12" s="36"/>
      <c r="AI12" s="52">
        <f>ROUND((SUMIF(C8:AH8,"=do",C12:AH12)-SUMIF(C8:AH8,"=od",C12:AH12))*24,1)</f>
        <v>0</v>
      </c>
      <c r="AJ12" s="16"/>
      <c r="AK12" s="91">
        <v>45284</v>
      </c>
      <c r="AL12" s="16"/>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row>
    <row r="13" spans="1:231" s="2" customFormat="1" ht="14.25" customHeight="1" x14ac:dyDescent="0.2">
      <c r="A13" s="118" t="s">
        <v>19</v>
      </c>
      <c r="B13" s="119"/>
      <c r="C13" s="110" t="str">
        <f>ROUND((D9-C9+F9-E9+D11-C11+F11-E11)*24,2)&amp;" / "&amp;ROUND((D12-C12+F12-E12)*24,2)</f>
        <v>0 / 0</v>
      </c>
      <c r="D13" s="111"/>
      <c r="E13" s="111"/>
      <c r="F13" s="112"/>
      <c r="G13" s="110" t="str">
        <f t="shared" ref="G13" si="0">ROUND((H9-G9+J9-I9+H11-G11+J11-I11)*24,2)&amp;" / "&amp;ROUND((H12-G12+J12-I12)*24,2)</f>
        <v>0 / 0</v>
      </c>
      <c r="H13" s="111"/>
      <c r="I13" s="111"/>
      <c r="J13" s="112"/>
      <c r="K13" s="110" t="str">
        <f t="shared" ref="K13" si="1">ROUND((L9-K9+N9-M9+L11-K11+N11-M11)*24,2)&amp;" / "&amp;ROUND((L12-K12+N12-M12)*24,2)</f>
        <v>0 / 0</v>
      </c>
      <c r="L13" s="111"/>
      <c r="M13" s="111"/>
      <c r="N13" s="112"/>
      <c r="O13" s="110" t="str">
        <f t="shared" ref="O13" si="2">ROUND((P9-O9+R9-Q9+P11-O11+R11-Q11)*24,2)&amp;" / "&amp;ROUND((P12-O12+R12-Q12)*24,2)</f>
        <v>0 / 0</v>
      </c>
      <c r="P13" s="111"/>
      <c r="Q13" s="111"/>
      <c r="R13" s="112"/>
      <c r="S13" s="110" t="str">
        <f t="shared" ref="S13" si="3">ROUND((T9-S9+V9-U9+T11-S11+V11-U11)*24,2)&amp;" / "&amp;ROUND((T12-S12+V12-U12)*24,2)</f>
        <v>0 / 0</v>
      </c>
      <c r="T13" s="111"/>
      <c r="U13" s="111"/>
      <c r="V13" s="112"/>
      <c r="W13" s="110" t="str">
        <f t="shared" ref="W13" si="4">ROUND((X9-W9+Z9-Y9+X11-W11+Z11-Y11)*24,2)&amp;" / "&amp;ROUND((X12-W12+Z12-Y12)*24,2)</f>
        <v>0 / 0</v>
      </c>
      <c r="X13" s="111"/>
      <c r="Y13" s="111"/>
      <c r="Z13" s="112"/>
      <c r="AA13" s="110" t="str">
        <f t="shared" ref="AA13" si="5">ROUND((AB9-AA9+AD9-AC9+AB11-AA11+AD11-AC11)*24,2)&amp;" / "&amp;ROUND((AB12-AA12+AD12-AC12)*24,2)</f>
        <v>0 / 0</v>
      </c>
      <c r="AB13" s="111"/>
      <c r="AC13" s="111"/>
      <c r="AD13" s="112"/>
      <c r="AE13" s="110" t="str">
        <f t="shared" ref="AE13" si="6">ROUND((AF9-AE9+AH9-AG9+AF11-AE11+AH11-AG11)*24,2)&amp;" / "&amp;ROUND((AF12-AE12+AH12-AG12)*24,2)</f>
        <v>0 / 0</v>
      </c>
      <c r="AF13" s="111"/>
      <c r="AG13" s="111"/>
      <c r="AH13" s="112"/>
      <c r="AI13" s="53"/>
      <c r="AJ13" s="16"/>
      <c r="AK13" s="91">
        <v>45285</v>
      </c>
      <c r="AL13" s="16"/>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row>
    <row r="14" spans="1:231" s="2" customFormat="1" ht="20.100000000000001" customHeight="1" x14ac:dyDescent="0.2">
      <c r="A14" s="113" t="s">
        <v>18</v>
      </c>
      <c r="B14" s="114"/>
      <c r="C14" s="37"/>
      <c r="D14" s="30"/>
      <c r="E14" s="30"/>
      <c r="F14" s="38"/>
      <c r="G14" s="37"/>
      <c r="H14" s="30"/>
      <c r="I14" s="30"/>
      <c r="J14" s="38"/>
      <c r="K14" s="37"/>
      <c r="L14" s="30"/>
      <c r="M14" s="30"/>
      <c r="N14" s="38"/>
      <c r="O14" s="37"/>
      <c r="P14" s="30"/>
      <c r="Q14" s="30"/>
      <c r="R14" s="38"/>
      <c r="S14" s="37"/>
      <c r="T14" s="30"/>
      <c r="U14" s="30"/>
      <c r="V14" s="38"/>
      <c r="W14" s="37"/>
      <c r="X14" s="30"/>
      <c r="Y14" s="30"/>
      <c r="Z14" s="38"/>
      <c r="AA14" s="37"/>
      <c r="AB14" s="30"/>
      <c r="AC14" s="30"/>
      <c r="AD14" s="38"/>
      <c r="AE14" s="37"/>
      <c r="AF14" s="30"/>
      <c r="AG14" s="30"/>
      <c r="AH14" s="38"/>
      <c r="AI14" s="54">
        <f>(SUMIF(C8:AH8,"=do",C14:AH14)-SUMIF(C8:AH8,"=od",C14:AH14))*24</f>
        <v>0</v>
      </c>
      <c r="AJ14" s="16"/>
      <c r="AK14" s="91">
        <v>45286</v>
      </c>
      <c r="AL14" s="16"/>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row>
    <row r="15" spans="1:231" s="42" customFormat="1" ht="20.100000000000001" customHeight="1" thickBot="1" x14ac:dyDescent="0.3">
      <c r="A15" s="105" t="s">
        <v>25</v>
      </c>
      <c r="B15" s="106"/>
      <c r="C15" s="107"/>
      <c r="D15" s="108"/>
      <c r="E15" s="108"/>
      <c r="F15" s="109"/>
      <c r="G15" s="107"/>
      <c r="H15" s="108"/>
      <c r="I15" s="108"/>
      <c r="J15" s="109"/>
      <c r="K15" s="107"/>
      <c r="L15" s="108"/>
      <c r="M15" s="108"/>
      <c r="N15" s="109"/>
      <c r="O15" s="107"/>
      <c r="P15" s="108"/>
      <c r="Q15" s="108"/>
      <c r="R15" s="109"/>
      <c r="S15" s="107"/>
      <c r="T15" s="108"/>
      <c r="U15" s="108"/>
      <c r="V15" s="109"/>
      <c r="W15" s="107"/>
      <c r="X15" s="108"/>
      <c r="Y15" s="108"/>
      <c r="Z15" s="109"/>
      <c r="AA15" s="107"/>
      <c r="AB15" s="108"/>
      <c r="AC15" s="108"/>
      <c r="AD15" s="109"/>
      <c r="AE15" s="107"/>
      <c r="AF15" s="108"/>
      <c r="AG15" s="108"/>
      <c r="AH15" s="109"/>
      <c r="AI15" s="73">
        <f>SUM(C15:AE15)</f>
        <v>0</v>
      </c>
      <c r="AJ15" s="43"/>
      <c r="AL15" s="43"/>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row>
    <row r="16" spans="1:231" s="45" customFormat="1" ht="14.25" hidden="1" customHeight="1" thickTop="1" x14ac:dyDescent="0.25">
      <c r="A16" s="97" t="s">
        <v>20</v>
      </c>
      <c r="B16" s="98"/>
      <c r="C16" s="58">
        <f>IF(C$6="",0,IF(WEEKDAY(C$6-1)&lt;6,(D9-C9+F9-E9)*24,0))</f>
        <v>0</v>
      </c>
      <c r="D16" s="59">
        <f>C16</f>
        <v>0</v>
      </c>
      <c r="E16" s="59">
        <f>C16</f>
        <v>0</v>
      </c>
      <c r="F16" s="60">
        <f>C16</f>
        <v>0</v>
      </c>
      <c r="G16" s="58">
        <f>IF(G$6="",0,IF(WEEKDAY(G$6-1)&lt;6,(H9-G9+J9-I9)*24,0))</f>
        <v>0</v>
      </c>
      <c r="H16" s="59">
        <f>G16</f>
        <v>0</v>
      </c>
      <c r="I16" s="59">
        <f>G16</f>
        <v>0</v>
      </c>
      <c r="J16" s="60">
        <f>G16</f>
        <v>0</v>
      </c>
      <c r="K16" s="58">
        <f>IF(K$6="",0,IF(WEEKDAY(K$6-1)&lt;6,(L9-K9+N9-M9)*24,0))</f>
        <v>0</v>
      </c>
      <c r="L16" s="59">
        <f>K16</f>
        <v>0</v>
      </c>
      <c r="M16" s="59">
        <f>K16</f>
        <v>0</v>
      </c>
      <c r="N16" s="60">
        <f>K16</f>
        <v>0</v>
      </c>
      <c r="O16" s="58">
        <f>IF(O$6="",0,IF(WEEKDAY(O$6-1)&lt;6,(P9-O9+R9-Q9)*24,0))</f>
        <v>0</v>
      </c>
      <c r="P16" s="59">
        <f>O16</f>
        <v>0</v>
      </c>
      <c r="Q16" s="59">
        <f>O16</f>
        <v>0</v>
      </c>
      <c r="R16" s="60">
        <f>O16</f>
        <v>0</v>
      </c>
      <c r="S16" s="58">
        <f>IF(S$6="",0,IF(WEEKDAY(S$6-1)&lt;6,(T9-S9+V9-U9)*24,0))</f>
        <v>0</v>
      </c>
      <c r="T16" s="59">
        <f>S16</f>
        <v>0</v>
      </c>
      <c r="U16" s="59">
        <f>S16</f>
        <v>0</v>
      </c>
      <c r="V16" s="60">
        <f>S16</f>
        <v>0</v>
      </c>
      <c r="W16" s="58">
        <f>IF(W$6="",0,IF(WEEKDAY(W$6-1)&lt;6,(X9-W9+Z9-Y9)*24,0))</f>
        <v>0</v>
      </c>
      <c r="X16" s="59">
        <f>W16</f>
        <v>0</v>
      </c>
      <c r="Y16" s="59">
        <f>W16</f>
        <v>0</v>
      </c>
      <c r="Z16" s="60">
        <f>W16</f>
        <v>0</v>
      </c>
      <c r="AA16" s="58">
        <f>IF(AA$6="",0,IF(WEEKDAY(AA$6-1)&lt;6,(AB9-AA9+AD9-AC9)*24,0))</f>
        <v>0</v>
      </c>
      <c r="AB16" s="59">
        <f>AA16</f>
        <v>0</v>
      </c>
      <c r="AC16" s="59">
        <f>AA16</f>
        <v>0</v>
      </c>
      <c r="AD16" s="60">
        <f>AA16</f>
        <v>0</v>
      </c>
      <c r="AE16" s="58">
        <f>IF(AE$6="",0,IF(WEEKDAY(AE$6-1)&lt;6,(AF9-AE9+AH9-AG9)*24,0))</f>
        <v>0</v>
      </c>
      <c r="AF16" s="59">
        <f>AE16</f>
        <v>0</v>
      </c>
      <c r="AG16" s="59">
        <f>AE16</f>
        <v>0</v>
      </c>
      <c r="AH16" s="60">
        <f>AE16</f>
        <v>0</v>
      </c>
      <c r="AI16" s="85">
        <f>ROUND(C16+G16+K16+O16+S16+W16+AA16+AE16,2)</f>
        <v>0</v>
      </c>
      <c r="AJ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row>
    <row r="17" spans="1:231" s="45" customFormat="1" ht="13.5" hidden="1" customHeight="1" x14ac:dyDescent="0.25">
      <c r="A17" s="97" t="s">
        <v>21</v>
      </c>
      <c r="B17" s="98"/>
      <c r="C17" s="58">
        <f>IF(C$6="",0,IF(WEEKDAY(C$6-1)&gt;5,(D9-C9+F9-E9)*24,0))</f>
        <v>0</v>
      </c>
      <c r="D17" s="59">
        <f t="shared" ref="D17:D19" si="7">C17</f>
        <v>0</v>
      </c>
      <c r="E17" s="59">
        <f t="shared" ref="E17:E19" si="8">C17</f>
        <v>0</v>
      </c>
      <c r="F17" s="60">
        <f t="shared" ref="F17:F19" si="9">C17</f>
        <v>0</v>
      </c>
      <c r="G17" s="58">
        <f>IF(G$6="",0,IF(WEEKDAY(G$6-1)&gt;5,(H9-G9+J9-I9)*24,0))</f>
        <v>0</v>
      </c>
      <c r="H17" s="59">
        <f t="shared" ref="H17:H19" si="10">G17</f>
        <v>0</v>
      </c>
      <c r="I17" s="59">
        <f t="shared" ref="I17:I19" si="11">G17</f>
        <v>0</v>
      </c>
      <c r="J17" s="60">
        <f t="shared" ref="J17:J19" si="12">G17</f>
        <v>0</v>
      </c>
      <c r="K17" s="58">
        <f>IF(K$6="",0,IF(WEEKDAY(K$6-1)&gt;5,(L9-K9+N9-M9)*24,0))</f>
        <v>0</v>
      </c>
      <c r="L17" s="59">
        <f t="shared" ref="L17:L19" si="13">K17</f>
        <v>0</v>
      </c>
      <c r="M17" s="59">
        <f t="shared" ref="M17:M19" si="14">K17</f>
        <v>0</v>
      </c>
      <c r="N17" s="60">
        <f t="shared" ref="N17:N19" si="15">K17</f>
        <v>0</v>
      </c>
      <c r="O17" s="58">
        <f>IF(O$6="",0,IF(WEEKDAY(O$6-1)&gt;5,(P9-O9+R9-Q9)*24,0))</f>
        <v>0</v>
      </c>
      <c r="P17" s="59">
        <f t="shared" ref="P17:P19" si="16">O17</f>
        <v>0</v>
      </c>
      <c r="Q17" s="59">
        <f t="shared" ref="Q17:Q19" si="17">O17</f>
        <v>0</v>
      </c>
      <c r="R17" s="60">
        <f t="shared" ref="R17:R19" si="18">O17</f>
        <v>0</v>
      </c>
      <c r="S17" s="58">
        <f>IF(S$6="",0,IF(WEEKDAY(S$6-1)&gt;5,(T9-S9+V9-U9)*24,0))</f>
        <v>0</v>
      </c>
      <c r="T17" s="59">
        <f t="shared" ref="T17:T19" si="19">S17</f>
        <v>0</v>
      </c>
      <c r="U17" s="59">
        <f t="shared" ref="U17:U19" si="20">S17</f>
        <v>0</v>
      </c>
      <c r="V17" s="60">
        <f t="shared" ref="V17:V19" si="21">S17</f>
        <v>0</v>
      </c>
      <c r="W17" s="58">
        <f>IF(W$6="",0,IF(WEEKDAY(W$6-1)&gt;5,(X9-W9+Z9-Y9)*24,0))</f>
        <v>0</v>
      </c>
      <c r="X17" s="59">
        <f t="shared" ref="X17:X19" si="22">W17</f>
        <v>0</v>
      </c>
      <c r="Y17" s="59">
        <f t="shared" ref="Y17:Y19" si="23">W17</f>
        <v>0</v>
      </c>
      <c r="Z17" s="60">
        <f t="shared" ref="Z17:Z19" si="24">W17</f>
        <v>0</v>
      </c>
      <c r="AA17" s="58">
        <f>IF(AA$6="",0,IF(WEEKDAY(AA$6-1)&gt;5,(AB9-AA9+AD9-AC9)*24,0))</f>
        <v>0</v>
      </c>
      <c r="AB17" s="59">
        <f t="shared" ref="AB17:AB19" si="25">AA17</f>
        <v>0</v>
      </c>
      <c r="AC17" s="59">
        <f t="shared" ref="AC17:AC19" si="26">AA17</f>
        <v>0</v>
      </c>
      <c r="AD17" s="60">
        <f t="shared" ref="AD17:AD19" si="27">AA17</f>
        <v>0</v>
      </c>
      <c r="AE17" s="58">
        <f>IF(AE$6="",0,IF(WEEKDAY(AE$6-1)&gt;5,(AF9-AE9+AH9-AG9)*24,0))</f>
        <v>0</v>
      </c>
      <c r="AF17" s="59">
        <f t="shared" ref="AF17:AF19" si="28">AE17</f>
        <v>0</v>
      </c>
      <c r="AG17" s="59">
        <f t="shared" ref="AG17:AG19" si="29">AE17</f>
        <v>0</v>
      </c>
      <c r="AH17" s="60">
        <f t="shared" ref="AH17:AH19" si="30">AE17</f>
        <v>0</v>
      </c>
      <c r="AI17" s="87">
        <f>ROUND(C17+G17+K17+O17+S17+W17+AA17+AE17,2)</f>
        <v>0</v>
      </c>
      <c r="AJ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row>
    <row r="18" spans="1:231" s="45" customFormat="1" ht="13.5" hidden="1" customHeight="1" x14ac:dyDescent="0.25">
      <c r="A18" s="97" t="s">
        <v>22</v>
      </c>
      <c r="B18" s="98"/>
      <c r="C18" s="58">
        <f>IF(C$6="",0,IF(WEEKDAY(C$6-1)&lt;6,(D11-C11+F11-E11)*24,0))</f>
        <v>0</v>
      </c>
      <c r="D18" s="59">
        <f t="shared" si="7"/>
        <v>0</v>
      </c>
      <c r="E18" s="59">
        <f t="shared" si="8"/>
        <v>0</v>
      </c>
      <c r="F18" s="60">
        <f t="shared" si="9"/>
        <v>0</v>
      </c>
      <c r="G18" s="58">
        <f>IF(G$6="",0,IF(WEEKDAY(G$6-1)&lt;6,(H11-G11+J11-I11)*24,0))</f>
        <v>0</v>
      </c>
      <c r="H18" s="59">
        <f t="shared" si="10"/>
        <v>0</v>
      </c>
      <c r="I18" s="59">
        <f t="shared" si="11"/>
        <v>0</v>
      </c>
      <c r="J18" s="60">
        <f t="shared" si="12"/>
        <v>0</v>
      </c>
      <c r="K18" s="58">
        <f>IF(K$6="",0,IF(WEEKDAY(K$6-1)&lt;6,(L11-K11+N11-M11)*24,0))</f>
        <v>0</v>
      </c>
      <c r="L18" s="59">
        <f t="shared" si="13"/>
        <v>0</v>
      </c>
      <c r="M18" s="59">
        <f t="shared" si="14"/>
        <v>0</v>
      </c>
      <c r="N18" s="60">
        <f t="shared" si="15"/>
        <v>0</v>
      </c>
      <c r="O18" s="58">
        <f>IF(O$6="",0,IF(WEEKDAY(O$6-1)&lt;6,(P11-O11+R11-Q11)*24,0))</f>
        <v>0</v>
      </c>
      <c r="P18" s="59">
        <f t="shared" si="16"/>
        <v>0</v>
      </c>
      <c r="Q18" s="59">
        <f t="shared" si="17"/>
        <v>0</v>
      </c>
      <c r="R18" s="60">
        <f t="shared" si="18"/>
        <v>0</v>
      </c>
      <c r="S18" s="58">
        <f>IF(S$6="",0,IF(WEEKDAY(S$6-1)&lt;6,(T11-S11+V11-U11)*24,0))</f>
        <v>0</v>
      </c>
      <c r="T18" s="59">
        <f t="shared" si="19"/>
        <v>0</v>
      </c>
      <c r="U18" s="59">
        <f t="shared" si="20"/>
        <v>0</v>
      </c>
      <c r="V18" s="60">
        <f t="shared" si="21"/>
        <v>0</v>
      </c>
      <c r="W18" s="58">
        <f>IF(W$6="",0,IF(WEEKDAY(W$6-1)&lt;6,(X11-W11+Z11-Y11)*24,0))</f>
        <v>0</v>
      </c>
      <c r="X18" s="59">
        <f t="shared" si="22"/>
        <v>0</v>
      </c>
      <c r="Y18" s="59">
        <f t="shared" si="23"/>
        <v>0</v>
      </c>
      <c r="Z18" s="60">
        <f t="shared" si="24"/>
        <v>0</v>
      </c>
      <c r="AA18" s="58">
        <f>IF(AA$6="",0,IF(WEEKDAY(AA$6-1)&lt;6,(AB11-AA11+AD11-AC11)*24,0))</f>
        <v>0</v>
      </c>
      <c r="AB18" s="59">
        <f t="shared" si="25"/>
        <v>0</v>
      </c>
      <c r="AC18" s="59">
        <f t="shared" si="26"/>
        <v>0</v>
      </c>
      <c r="AD18" s="60">
        <f t="shared" si="27"/>
        <v>0</v>
      </c>
      <c r="AE18" s="58">
        <f>IF(AE$6="",0,IF(WEEKDAY(AE$6-1)&lt;6,(AF11-AE11+AH11-AG11)*24,0))</f>
        <v>0</v>
      </c>
      <c r="AF18" s="59">
        <f t="shared" si="28"/>
        <v>0</v>
      </c>
      <c r="AG18" s="59">
        <f t="shared" si="29"/>
        <v>0</v>
      </c>
      <c r="AH18" s="60">
        <f t="shared" si="30"/>
        <v>0</v>
      </c>
      <c r="AI18" s="87">
        <f>ROUND(C18+G18+K18+O18+S18+W18+AA18+AE18,2)</f>
        <v>0</v>
      </c>
      <c r="AJ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row>
    <row r="19" spans="1:231" s="45" customFormat="1" ht="13.5" hidden="1" customHeight="1" thickBot="1" x14ac:dyDescent="0.3">
      <c r="A19" s="92" t="s">
        <v>23</v>
      </c>
      <c r="B19" s="93"/>
      <c r="C19" s="61">
        <f>IF(C$6="",0,IF(WEEKDAY(C$6-1)&gt;5,(D11-C11+F11-E11)*24,0))</f>
        <v>0</v>
      </c>
      <c r="D19" s="62">
        <f t="shared" si="7"/>
        <v>0</v>
      </c>
      <c r="E19" s="62">
        <f t="shared" si="8"/>
        <v>0</v>
      </c>
      <c r="F19" s="63">
        <f t="shared" si="9"/>
        <v>0</v>
      </c>
      <c r="G19" s="61">
        <f>IF(G$6="",0,IF(WEEKDAY(G$6-1)&gt;5,(H11-G11+J11-I11)*24,0))</f>
        <v>0</v>
      </c>
      <c r="H19" s="62">
        <f t="shared" si="10"/>
        <v>0</v>
      </c>
      <c r="I19" s="62">
        <f t="shared" si="11"/>
        <v>0</v>
      </c>
      <c r="J19" s="63">
        <f t="shared" si="12"/>
        <v>0</v>
      </c>
      <c r="K19" s="61">
        <f>IF(K$6="",0,IF(WEEKDAY(K$6-1)&gt;5,(L11-K11+N11-M11)*24,0))</f>
        <v>0</v>
      </c>
      <c r="L19" s="62">
        <f t="shared" si="13"/>
        <v>0</v>
      </c>
      <c r="M19" s="62">
        <f t="shared" si="14"/>
        <v>0</v>
      </c>
      <c r="N19" s="63">
        <f t="shared" si="15"/>
        <v>0</v>
      </c>
      <c r="O19" s="61">
        <f>IF(O$6="",0,IF(WEEKDAY(O$6-1)&gt;5,(P11-O11+R11-Q11)*24,0))</f>
        <v>0</v>
      </c>
      <c r="P19" s="62">
        <f t="shared" si="16"/>
        <v>0</v>
      </c>
      <c r="Q19" s="62">
        <f t="shared" si="17"/>
        <v>0</v>
      </c>
      <c r="R19" s="63">
        <f t="shared" si="18"/>
        <v>0</v>
      </c>
      <c r="S19" s="61">
        <f>IF(S$6="",0,IF(WEEKDAY(S$6-1)&gt;5,(T11-S11+V11-U11)*24,0))</f>
        <v>0</v>
      </c>
      <c r="T19" s="62">
        <f t="shared" si="19"/>
        <v>0</v>
      </c>
      <c r="U19" s="62">
        <f t="shared" si="20"/>
        <v>0</v>
      </c>
      <c r="V19" s="63">
        <f t="shared" si="21"/>
        <v>0</v>
      </c>
      <c r="W19" s="61">
        <f>IF(W$6="",0,IF(WEEKDAY(W$6-1)&gt;5,(X11-W11+Z11-Y11)*24,0))</f>
        <v>0</v>
      </c>
      <c r="X19" s="62">
        <f t="shared" si="22"/>
        <v>0</v>
      </c>
      <c r="Y19" s="62">
        <f t="shared" si="23"/>
        <v>0</v>
      </c>
      <c r="Z19" s="63">
        <f t="shared" si="24"/>
        <v>0</v>
      </c>
      <c r="AA19" s="61">
        <f>IF(AA$6="",0,IF(WEEKDAY(AA$6-1)&gt;5,(AB11-AA11+AD11-AC11)*24,0))</f>
        <v>0</v>
      </c>
      <c r="AB19" s="62">
        <f t="shared" si="25"/>
        <v>0</v>
      </c>
      <c r="AC19" s="62">
        <f t="shared" si="26"/>
        <v>0</v>
      </c>
      <c r="AD19" s="63">
        <f t="shared" si="27"/>
        <v>0</v>
      </c>
      <c r="AE19" s="61">
        <f>IF(AE$6="",0,IF(WEEKDAY(AE$6-1)&gt;5,(AF11-AE11+AH11-AG11)*24,0))</f>
        <v>0</v>
      </c>
      <c r="AF19" s="62">
        <f t="shared" si="28"/>
        <v>0</v>
      </c>
      <c r="AG19" s="62">
        <f t="shared" si="29"/>
        <v>0</v>
      </c>
      <c r="AH19" s="63">
        <f t="shared" si="30"/>
        <v>0</v>
      </c>
      <c r="AI19" s="88">
        <f>ROUND(C19+G19+K19+O19+S19+W19+AA19+AE19,2)</f>
        <v>0</v>
      </c>
      <c r="AJ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row>
    <row r="20" spans="1:231" s="76" customFormat="1" ht="30" customHeight="1" thickTop="1" x14ac:dyDescent="0.25">
      <c r="A20" s="27" t="s">
        <v>24</v>
      </c>
      <c r="B20" s="28"/>
      <c r="C20" s="31" t="s">
        <v>16</v>
      </c>
      <c r="D20" s="29" t="s">
        <v>17</v>
      </c>
      <c r="E20" s="29" t="s">
        <v>16</v>
      </c>
      <c r="F20" s="32" t="s">
        <v>17</v>
      </c>
      <c r="G20" s="31" t="s">
        <v>16</v>
      </c>
      <c r="H20" s="29" t="s">
        <v>17</v>
      </c>
      <c r="I20" s="29" t="s">
        <v>16</v>
      </c>
      <c r="J20" s="32" t="s">
        <v>17</v>
      </c>
      <c r="K20" s="31" t="s">
        <v>16</v>
      </c>
      <c r="L20" s="29" t="s">
        <v>17</v>
      </c>
      <c r="M20" s="29" t="s">
        <v>16</v>
      </c>
      <c r="N20" s="32" t="s">
        <v>17</v>
      </c>
      <c r="O20" s="31" t="s">
        <v>16</v>
      </c>
      <c r="P20" s="29" t="s">
        <v>17</v>
      </c>
      <c r="Q20" s="29" t="s">
        <v>16</v>
      </c>
      <c r="R20" s="32" t="s">
        <v>17</v>
      </c>
      <c r="S20" s="31" t="s">
        <v>16</v>
      </c>
      <c r="T20" s="29" t="s">
        <v>17</v>
      </c>
      <c r="U20" s="29" t="s">
        <v>16</v>
      </c>
      <c r="V20" s="32" t="s">
        <v>17</v>
      </c>
      <c r="W20" s="31" t="s">
        <v>16</v>
      </c>
      <c r="X20" s="29" t="s">
        <v>17</v>
      </c>
      <c r="Y20" s="29" t="s">
        <v>16</v>
      </c>
      <c r="Z20" s="32" t="s">
        <v>17</v>
      </c>
      <c r="AA20" s="31" t="s">
        <v>16</v>
      </c>
      <c r="AB20" s="29" t="s">
        <v>17</v>
      </c>
      <c r="AC20" s="29" t="s">
        <v>16</v>
      </c>
      <c r="AD20" s="32" t="s">
        <v>17</v>
      </c>
      <c r="AE20" s="31" t="s">
        <v>16</v>
      </c>
      <c r="AF20" s="29" t="s">
        <v>17</v>
      </c>
      <c r="AG20" s="29" t="s">
        <v>16</v>
      </c>
      <c r="AH20" s="32" t="s">
        <v>17</v>
      </c>
      <c r="AI20" s="48" t="s">
        <v>4</v>
      </c>
      <c r="AJ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row>
    <row r="21" spans="1:231" s="42" customFormat="1" ht="20.100000000000001" customHeight="1" x14ac:dyDescent="0.2">
      <c r="A21" s="116" t="s">
        <v>15</v>
      </c>
      <c r="B21" s="117"/>
      <c r="C21" s="33"/>
      <c r="D21" s="26"/>
      <c r="E21" s="26"/>
      <c r="F21" s="34"/>
      <c r="G21" s="33"/>
      <c r="H21" s="26"/>
      <c r="I21" s="26"/>
      <c r="J21" s="34"/>
      <c r="K21" s="33"/>
      <c r="L21" s="26"/>
      <c r="M21" s="26"/>
      <c r="N21" s="34"/>
      <c r="O21" s="33"/>
      <c r="P21" s="26"/>
      <c r="Q21" s="26"/>
      <c r="R21" s="34"/>
      <c r="S21" s="33"/>
      <c r="T21" s="26"/>
      <c r="U21" s="26"/>
      <c r="V21" s="34"/>
      <c r="W21" s="33"/>
      <c r="X21" s="26"/>
      <c r="Y21" s="26"/>
      <c r="Z21" s="34"/>
      <c r="AA21" s="33"/>
      <c r="AB21" s="26"/>
      <c r="AC21" s="26"/>
      <c r="AD21" s="34"/>
      <c r="AE21" s="33"/>
      <c r="AF21" s="26"/>
      <c r="AG21" s="26"/>
      <c r="AH21" s="34"/>
      <c r="AI21" s="49" t="str">
        <f>AI28&amp;" + "&amp;AI29</f>
        <v>0 + 0</v>
      </c>
      <c r="AJ21" s="43"/>
      <c r="AK21" s="75"/>
      <c r="AL21" s="43"/>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row>
    <row r="22" spans="1:231" s="42" customFormat="1" ht="12" customHeight="1" x14ac:dyDescent="0.2">
      <c r="A22" s="100" t="str">
        <f>"- dělená směna"</f>
        <v>- dělená směna</v>
      </c>
      <c r="B22" s="101"/>
      <c r="C22" s="94" t="str">
        <f>IF(E21-D21&gt;=2/24,"Ano","")</f>
        <v/>
      </c>
      <c r="D22" s="95"/>
      <c r="E22" s="95"/>
      <c r="F22" s="96"/>
      <c r="G22" s="102" t="str">
        <f>IF(I21-H21&gt;=2/24,"Ano","")</f>
        <v/>
      </c>
      <c r="H22" s="103"/>
      <c r="I22" s="103"/>
      <c r="J22" s="104"/>
      <c r="K22" s="102" t="str">
        <f>IF(M21-L21&gt;=2/24,"Ano","")</f>
        <v/>
      </c>
      <c r="L22" s="103"/>
      <c r="M22" s="103"/>
      <c r="N22" s="104"/>
      <c r="O22" s="102" t="str">
        <f>IF(Q21-P21&gt;=2/24,"Ano","")</f>
        <v/>
      </c>
      <c r="P22" s="103"/>
      <c r="Q22" s="103"/>
      <c r="R22" s="104"/>
      <c r="S22" s="102" t="str">
        <f>IF(U21-T21&gt;=2/24,"Ano","")</f>
        <v/>
      </c>
      <c r="T22" s="103"/>
      <c r="U22" s="103"/>
      <c r="V22" s="104"/>
      <c r="W22" s="102" t="str">
        <f>IF(Y21-X21&gt;=2/24,"Ano","")</f>
        <v/>
      </c>
      <c r="X22" s="103"/>
      <c r="Y22" s="103"/>
      <c r="Z22" s="104"/>
      <c r="AA22" s="102" t="str">
        <f>IF(AC21-AB21&gt;=2/24,"Ano","")</f>
        <v/>
      </c>
      <c r="AB22" s="103"/>
      <c r="AC22" s="103"/>
      <c r="AD22" s="104"/>
      <c r="AE22" s="102" t="str">
        <f>IF(AG21-AF21&gt;=2/24,"Ano","")</f>
        <v/>
      </c>
      <c r="AF22" s="103"/>
      <c r="AG22" s="103"/>
      <c r="AH22" s="104"/>
      <c r="AI22" s="50">
        <f>COUNTIF(C22:AH22,"ano")</f>
        <v>0</v>
      </c>
      <c r="AJ22" s="43"/>
      <c r="AK22" s="75"/>
      <c r="AL22" s="43"/>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row>
    <row r="23" spans="1:231" s="42" customFormat="1" ht="20.100000000000001" customHeight="1" x14ac:dyDescent="0.2">
      <c r="A23" s="116" t="s">
        <v>26</v>
      </c>
      <c r="B23" s="117"/>
      <c r="C23" s="35"/>
      <c r="D23" s="23"/>
      <c r="E23" s="23"/>
      <c r="F23" s="36"/>
      <c r="G23" s="35"/>
      <c r="H23" s="23"/>
      <c r="I23" s="23"/>
      <c r="J23" s="36"/>
      <c r="K23" s="35"/>
      <c r="L23" s="23"/>
      <c r="M23" s="23"/>
      <c r="N23" s="36"/>
      <c r="O23" s="35"/>
      <c r="P23" s="23"/>
      <c r="Q23" s="23"/>
      <c r="R23" s="36"/>
      <c r="S23" s="35"/>
      <c r="T23" s="23"/>
      <c r="U23" s="23"/>
      <c r="V23" s="36"/>
      <c r="W23" s="35"/>
      <c r="X23" s="23"/>
      <c r="Y23" s="23"/>
      <c r="Z23" s="36"/>
      <c r="AA23" s="35"/>
      <c r="AB23" s="23"/>
      <c r="AC23" s="23"/>
      <c r="AD23" s="36"/>
      <c r="AE23" s="35"/>
      <c r="AF23" s="23"/>
      <c r="AG23" s="23"/>
      <c r="AH23" s="36"/>
      <c r="AI23" s="51" t="str">
        <f>AI30&amp;" + "&amp;AI31</f>
        <v>0 + 0</v>
      </c>
      <c r="AJ23" s="43"/>
      <c r="AK23" s="75"/>
      <c r="AL23" s="43"/>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row>
    <row r="24" spans="1:231" s="42" customFormat="1" ht="20.100000000000001" customHeight="1" x14ac:dyDescent="0.2">
      <c r="A24" s="100" t="str">
        <f>"- práce v noci z práce 
přesčas a směn"</f>
        <v>- práce v noci z práce 
přesčas a směn</v>
      </c>
      <c r="B24" s="101"/>
      <c r="C24" s="35"/>
      <c r="D24" s="23"/>
      <c r="E24" s="23"/>
      <c r="F24" s="36"/>
      <c r="G24" s="35"/>
      <c r="H24" s="23"/>
      <c r="I24" s="23"/>
      <c r="J24" s="36"/>
      <c r="K24" s="35"/>
      <c r="L24" s="23"/>
      <c r="M24" s="23"/>
      <c r="N24" s="36"/>
      <c r="O24" s="35"/>
      <c r="P24" s="23"/>
      <c r="Q24" s="23"/>
      <c r="R24" s="36"/>
      <c r="S24" s="35"/>
      <c r="T24" s="23"/>
      <c r="U24" s="23"/>
      <c r="V24" s="36"/>
      <c r="W24" s="35"/>
      <c r="X24" s="23"/>
      <c r="Y24" s="23"/>
      <c r="Z24" s="36"/>
      <c r="AA24" s="35"/>
      <c r="AB24" s="23"/>
      <c r="AC24" s="23"/>
      <c r="AD24" s="36"/>
      <c r="AE24" s="35"/>
      <c r="AF24" s="23"/>
      <c r="AG24" s="23"/>
      <c r="AH24" s="36"/>
      <c r="AI24" s="52">
        <f>ROUND((SUMIF(C20:AH20,"=do",C24:AH24)-SUMIF(C20:AH20,"=od",C24:AH24))*24,1)</f>
        <v>0</v>
      </c>
      <c r="AJ24" s="43"/>
      <c r="AK24" s="75"/>
      <c r="AL24" s="43"/>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row>
    <row r="25" spans="1:231" s="42" customFormat="1" ht="14.25" customHeight="1" x14ac:dyDescent="0.2">
      <c r="A25" s="118" t="s">
        <v>19</v>
      </c>
      <c r="B25" s="119"/>
      <c r="C25" s="110" t="str">
        <f>ROUND((D21-C21+F21-E21+D23-C23+F23-E23)*24,2)&amp;" / "&amp;ROUND((D24-C24+F24-E24)*24,2)</f>
        <v>0 / 0</v>
      </c>
      <c r="D25" s="111"/>
      <c r="E25" s="111"/>
      <c r="F25" s="112"/>
      <c r="G25" s="110" t="str">
        <f t="shared" ref="G25" si="31">ROUND((H21-G21+J21-I21+H23-G23+J23-I23)*24,2)&amp;" / "&amp;ROUND((H24-G24+J24-I24)*24,2)</f>
        <v>0 / 0</v>
      </c>
      <c r="H25" s="111"/>
      <c r="I25" s="111"/>
      <c r="J25" s="112"/>
      <c r="K25" s="110" t="str">
        <f t="shared" ref="K25" si="32">ROUND((L21-K21+N21-M21+L23-K23+N23-M23)*24,2)&amp;" / "&amp;ROUND((L24-K24+N24-M24)*24,2)</f>
        <v>0 / 0</v>
      </c>
      <c r="L25" s="111"/>
      <c r="M25" s="111"/>
      <c r="N25" s="112"/>
      <c r="O25" s="110" t="str">
        <f t="shared" ref="O25" si="33">ROUND((P21-O21+R21-Q21+P23-O23+R23-Q23)*24,2)&amp;" / "&amp;ROUND((P24-O24+R24-Q24)*24,2)</f>
        <v>0 / 0</v>
      </c>
      <c r="P25" s="111"/>
      <c r="Q25" s="111"/>
      <c r="R25" s="112"/>
      <c r="S25" s="110" t="str">
        <f t="shared" ref="S25" si="34">ROUND((T21-S21+V21-U21+T23-S23+V23-U23)*24,2)&amp;" / "&amp;ROUND((T24-S24+V24-U24)*24,2)</f>
        <v>0 / 0</v>
      </c>
      <c r="T25" s="111"/>
      <c r="U25" s="111"/>
      <c r="V25" s="112"/>
      <c r="W25" s="110" t="str">
        <f t="shared" ref="W25" si="35">ROUND((X21-W21+Z21-Y21+X23-W23+Z23-Y23)*24,2)&amp;" / "&amp;ROUND((X24-W24+Z24-Y24)*24,2)</f>
        <v>0 / 0</v>
      </c>
      <c r="X25" s="111"/>
      <c r="Y25" s="111"/>
      <c r="Z25" s="112"/>
      <c r="AA25" s="110" t="str">
        <f t="shared" ref="AA25" si="36">ROUND((AB21-AA21+AD21-AC21+AB23-AA23+AD23-AC23)*24,2)&amp;" / "&amp;ROUND((AB24-AA24+AD24-AC24)*24,2)</f>
        <v>0 / 0</v>
      </c>
      <c r="AB25" s="111"/>
      <c r="AC25" s="111"/>
      <c r="AD25" s="112"/>
      <c r="AE25" s="110" t="str">
        <f t="shared" ref="AE25" si="37">ROUND((AF21-AE21+AH21-AG21+AF23-AE23+AH23-AG23)*24,2)&amp;" / "&amp;ROUND((AF24-AE24+AH24-AG24)*24,2)</f>
        <v>0 / 0</v>
      </c>
      <c r="AF25" s="111"/>
      <c r="AG25" s="111"/>
      <c r="AH25" s="112"/>
      <c r="AI25" s="53"/>
      <c r="AJ25" s="43"/>
      <c r="AK25" s="75"/>
      <c r="AL25" s="43"/>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row>
    <row r="26" spans="1:231" s="42" customFormat="1" ht="20.100000000000001" customHeight="1" x14ac:dyDescent="0.25">
      <c r="A26" s="113" t="s">
        <v>18</v>
      </c>
      <c r="B26" s="114"/>
      <c r="C26" s="37"/>
      <c r="D26" s="30"/>
      <c r="E26" s="30"/>
      <c r="F26" s="38"/>
      <c r="G26" s="37"/>
      <c r="H26" s="30"/>
      <c r="I26" s="30"/>
      <c r="J26" s="38"/>
      <c r="K26" s="37"/>
      <c r="L26" s="30"/>
      <c r="M26" s="30"/>
      <c r="N26" s="38"/>
      <c r="O26" s="37"/>
      <c r="P26" s="30"/>
      <c r="Q26" s="30"/>
      <c r="R26" s="38"/>
      <c r="S26" s="37"/>
      <c r="T26" s="30"/>
      <c r="U26" s="30"/>
      <c r="V26" s="38"/>
      <c r="W26" s="37"/>
      <c r="X26" s="30"/>
      <c r="Y26" s="30"/>
      <c r="Z26" s="38"/>
      <c r="AA26" s="37"/>
      <c r="AB26" s="30"/>
      <c r="AC26" s="30"/>
      <c r="AD26" s="38"/>
      <c r="AE26" s="37"/>
      <c r="AF26" s="30"/>
      <c r="AG26" s="30"/>
      <c r="AH26" s="38"/>
      <c r="AI26" s="54">
        <f>(SUMIF(C20:AH20,"=do",C26:AH26)-SUMIF(C20:AH20,"=od",C26:AH26))*24</f>
        <v>0</v>
      </c>
      <c r="AJ26" s="43"/>
      <c r="AL26" s="43"/>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row>
    <row r="27" spans="1:231" s="42" customFormat="1" ht="20.100000000000001" customHeight="1" thickBot="1" x14ac:dyDescent="0.3">
      <c r="A27" s="105" t="s">
        <v>25</v>
      </c>
      <c r="B27" s="106"/>
      <c r="C27" s="107"/>
      <c r="D27" s="108"/>
      <c r="E27" s="108"/>
      <c r="F27" s="109"/>
      <c r="G27" s="107"/>
      <c r="H27" s="108"/>
      <c r="I27" s="108"/>
      <c r="J27" s="109"/>
      <c r="K27" s="107"/>
      <c r="L27" s="108"/>
      <c r="M27" s="108"/>
      <c r="N27" s="109"/>
      <c r="O27" s="107"/>
      <c r="P27" s="108"/>
      <c r="Q27" s="108"/>
      <c r="R27" s="109"/>
      <c r="S27" s="107"/>
      <c r="T27" s="108"/>
      <c r="U27" s="108"/>
      <c r="V27" s="109"/>
      <c r="W27" s="107"/>
      <c r="X27" s="108"/>
      <c r="Y27" s="108"/>
      <c r="Z27" s="109"/>
      <c r="AA27" s="107"/>
      <c r="AB27" s="108"/>
      <c r="AC27" s="108"/>
      <c r="AD27" s="109"/>
      <c r="AE27" s="107"/>
      <c r="AF27" s="108"/>
      <c r="AG27" s="108"/>
      <c r="AH27" s="109"/>
      <c r="AI27" s="73">
        <f>SUM(C27:AE27)</f>
        <v>0</v>
      </c>
      <c r="AJ27" s="43"/>
      <c r="AL27" s="43"/>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row>
    <row r="28" spans="1:231" s="45" customFormat="1" ht="14.25" hidden="1" customHeight="1" thickTop="1" x14ac:dyDescent="0.25">
      <c r="A28" s="97" t="s">
        <v>20</v>
      </c>
      <c r="B28" s="98"/>
      <c r="C28" s="58">
        <f>IF(C$6="",0,IF(WEEKDAY(C$6-1)&lt;6,(D21-C21+F21-E21)*24,0))</f>
        <v>0</v>
      </c>
      <c r="D28" s="59">
        <f>C28</f>
        <v>0</v>
      </c>
      <c r="E28" s="59">
        <f>C28</f>
        <v>0</v>
      </c>
      <c r="F28" s="60">
        <f>C28</f>
        <v>0</v>
      </c>
      <c r="G28" s="58">
        <f>IF(G$6="",0,IF(WEEKDAY(G$6-1)&lt;6,(H21-G21+J21-I21)*24,0))</f>
        <v>0</v>
      </c>
      <c r="H28" s="59">
        <f>G28</f>
        <v>0</v>
      </c>
      <c r="I28" s="59">
        <f>G28</f>
        <v>0</v>
      </c>
      <c r="J28" s="60">
        <f>G28</f>
        <v>0</v>
      </c>
      <c r="K28" s="58">
        <f>IF(K$6="",0,IF(WEEKDAY(K$6-1)&lt;6,(L21-K21+N21-M21)*24,0))</f>
        <v>0</v>
      </c>
      <c r="L28" s="59">
        <f>K28</f>
        <v>0</v>
      </c>
      <c r="M28" s="59">
        <f>K28</f>
        <v>0</v>
      </c>
      <c r="N28" s="60">
        <f>K28</f>
        <v>0</v>
      </c>
      <c r="O28" s="58">
        <f>IF(O$6="",0,IF(WEEKDAY(O$6-1)&lt;6,(P21-O21+R21-Q21)*24,0))</f>
        <v>0</v>
      </c>
      <c r="P28" s="59">
        <f>O28</f>
        <v>0</v>
      </c>
      <c r="Q28" s="59">
        <f>O28</f>
        <v>0</v>
      </c>
      <c r="R28" s="60">
        <f>O28</f>
        <v>0</v>
      </c>
      <c r="S28" s="58">
        <f>IF(S$6="",0,IF(WEEKDAY(S$6-1)&lt;6,(T21-S21+V21-U21)*24,0))</f>
        <v>0</v>
      </c>
      <c r="T28" s="59">
        <f>S28</f>
        <v>0</v>
      </c>
      <c r="U28" s="59">
        <f>S28</f>
        <v>0</v>
      </c>
      <c r="V28" s="60">
        <f>S28</f>
        <v>0</v>
      </c>
      <c r="W28" s="58">
        <f>IF(W$6="",0,IF(WEEKDAY(W$6-1)&lt;6,(X21-W21+Z21-Y21)*24,0))</f>
        <v>0</v>
      </c>
      <c r="X28" s="59">
        <f>W28</f>
        <v>0</v>
      </c>
      <c r="Y28" s="59">
        <f>W28</f>
        <v>0</v>
      </c>
      <c r="Z28" s="60">
        <f>W28</f>
        <v>0</v>
      </c>
      <c r="AA28" s="58">
        <f>IF(AA$6="",0,IF(WEEKDAY(AA$6-1)&lt;6,(AB21-AA21+AD21-AC21)*24,0))</f>
        <v>0</v>
      </c>
      <c r="AB28" s="59">
        <f>AA28</f>
        <v>0</v>
      </c>
      <c r="AC28" s="59">
        <f>AA28</f>
        <v>0</v>
      </c>
      <c r="AD28" s="60">
        <f>AA28</f>
        <v>0</v>
      </c>
      <c r="AE28" s="58">
        <f>IF(AE$6="",0,IF(WEEKDAY(AE$6-1)&lt;6,(AF21-AE21+AH21-AG21)*24,0))</f>
        <v>0</v>
      </c>
      <c r="AF28" s="59">
        <f>AE28</f>
        <v>0</v>
      </c>
      <c r="AG28" s="59">
        <f>AE28</f>
        <v>0</v>
      </c>
      <c r="AH28" s="60">
        <f>AE28</f>
        <v>0</v>
      </c>
      <c r="AI28" s="85">
        <f>ROUND(C28+G28+K28+O28+S28+W28+AA28+AE28,2)</f>
        <v>0</v>
      </c>
      <c r="AJ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row>
    <row r="29" spans="1:231" s="45" customFormat="1" ht="13.5" hidden="1" customHeight="1" x14ac:dyDescent="0.25">
      <c r="A29" s="97" t="s">
        <v>21</v>
      </c>
      <c r="B29" s="98"/>
      <c r="C29" s="58">
        <f>IF(C$6="",0,IF(WEEKDAY(C$6-1)&gt;5,(D21-C21+F21-E21)*24,0))</f>
        <v>0</v>
      </c>
      <c r="D29" s="59">
        <f t="shared" ref="D29:D31" si="38">C29</f>
        <v>0</v>
      </c>
      <c r="E29" s="59">
        <f t="shared" ref="E29:E31" si="39">C29</f>
        <v>0</v>
      </c>
      <c r="F29" s="60">
        <f t="shared" ref="F29:F31" si="40">C29</f>
        <v>0</v>
      </c>
      <c r="G29" s="58">
        <f>IF(G$6="",0,IF(WEEKDAY(G$6-1)&gt;5,(H21-G21+J21-I21)*24,0))</f>
        <v>0</v>
      </c>
      <c r="H29" s="59">
        <f t="shared" ref="H29:H31" si="41">G29</f>
        <v>0</v>
      </c>
      <c r="I29" s="59">
        <f t="shared" ref="I29:I31" si="42">G29</f>
        <v>0</v>
      </c>
      <c r="J29" s="60">
        <f t="shared" ref="J29:J31" si="43">G29</f>
        <v>0</v>
      </c>
      <c r="K29" s="58">
        <f>IF(K$6="",0,IF(WEEKDAY(K$6-1)&gt;5,(L21-K21+N21-M21)*24,0))</f>
        <v>0</v>
      </c>
      <c r="L29" s="59">
        <f t="shared" ref="L29:L31" si="44">K29</f>
        <v>0</v>
      </c>
      <c r="M29" s="59">
        <f t="shared" ref="M29:M31" si="45">K29</f>
        <v>0</v>
      </c>
      <c r="N29" s="60">
        <f t="shared" ref="N29:N31" si="46">K29</f>
        <v>0</v>
      </c>
      <c r="O29" s="58">
        <f>IF(O$6="",0,IF(WEEKDAY(O$6-1)&gt;5,(P21-O21+R21-Q21)*24,0))</f>
        <v>0</v>
      </c>
      <c r="P29" s="59">
        <f t="shared" ref="P29:P31" si="47">O29</f>
        <v>0</v>
      </c>
      <c r="Q29" s="59">
        <f t="shared" ref="Q29:Q31" si="48">O29</f>
        <v>0</v>
      </c>
      <c r="R29" s="60">
        <f t="shared" ref="R29:R31" si="49">O29</f>
        <v>0</v>
      </c>
      <c r="S29" s="58">
        <f>IF(S$6="",0,IF(WEEKDAY(S$6-1)&gt;5,(T21-S21+V21-U21)*24,0))</f>
        <v>0</v>
      </c>
      <c r="T29" s="59">
        <f t="shared" ref="T29:T31" si="50">S29</f>
        <v>0</v>
      </c>
      <c r="U29" s="59">
        <f t="shared" ref="U29:U31" si="51">S29</f>
        <v>0</v>
      </c>
      <c r="V29" s="60">
        <f t="shared" ref="V29:V31" si="52">S29</f>
        <v>0</v>
      </c>
      <c r="W29" s="58">
        <f>IF(W$6="",0,IF(WEEKDAY(W$6-1)&gt;5,(X21-W21+Z21-Y21)*24,0))</f>
        <v>0</v>
      </c>
      <c r="X29" s="59">
        <f t="shared" ref="X29:X31" si="53">W29</f>
        <v>0</v>
      </c>
      <c r="Y29" s="59">
        <f t="shared" ref="Y29:Y31" si="54">W29</f>
        <v>0</v>
      </c>
      <c r="Z29" s="60">
        <f t="shared" ref="Z29:Z31" si="55">W29</f>
        <v>0</v>
      </c>
      <c r="AA29" s="58">
        <f>IF(AA$6="",0,IF(WEEKDAY(AA$6-1)&gt;5,(AB21-AA21+AD21-AC21)*24,0))</f>
        <v>0</v>
      </c>
      <c r="AB29" s="59">
        <f t="shared" ref="AB29:AB31" si="56">AA29</f>
        <v>0</v>
      </c>
      <c r="AC29" s="59">
        <f t="shared" ref="AC29:AC31" si="57">AA29</f>
        <v>0</v>
      </c>
      <c r="AD29" s="60">
        <f t="shared" ref="AD29:AD31" si="58">AA29</f>
        <v>0</v>
      </c>
      <c r="AE29" s="58">
        <f>IF(AE$6="",0,IF(WEEKDAY(AE$6-1)&gt;5,(AF21-AE21+AH21-AG21)*24,0))</f>
        <v>0</v>
      </c>
      <c r="AF29" s="59">
        <f t="shared" ref="AF29:AF31" si="59">AE29</f>
        <v>0</v>
      </c>
      <c r="AG29" s="59">
        <f t="shared" ref="AG29:AG31" si="60">AE29</f>
        <v>0</v>
      </c>
      <c r="AH29" s="60">
        <f t="shared" ref="AH29:AH31" si="61">AE29</f>
        <v>0</v>
      </c>
      <c r="AI29" s="87">
        <f>ROUND(C29+G29+K29+O29+S29+W29+AA29+AE29,2)</f>
        <v>0</v>
      </c>
      <c r="AJ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row>
    <row r="30" spans="1:231" s="45" customFormat="1" ht="13.5" hidden="1" customHeight="1" x14ac:dyDescent="0.25">
      <c r="A30" s="97" t="s">
        <v>22</v>
      </c>
      <c r="B30" s="98"/>
      <c r="C30" s="58">
        <f>IF(C$6="",0,IF(WEEKDAY(C$6-1)&lt;6,(D23-C23+F23-E23)*24,0))</f>
        <v>0</v>
      </c>
      <c r="D30" s="59">
        <f t="shared" si="38"/>
        <v>0</v>
      </c>
      <c r="E30" s="59">
        <f t="shared" si="39"/>
        <v>0</v>
      </c>
      <c r="F30" s="60">
        <f t="shared" si="40"/>
        <v>0</v>
      </c>
      <c r="G30" s="58">
        <f>IF(G$6="",0,IF(WEEKDAY(G$6-1)&lt;6,(H23-G23+J23-I23)*24,0))</f>
        <v>0</v>
      </c>
      <c r="H30" s="59">
        <f t="shared" si="41"/>
        <v>0</v>
      </c>
      <c r="I30" s="59">
        <f t="shared" si="42"/>
        <v>0</v>
      </c>
      <c r="J30" s="60">
        <f t="shared" si="43"/>
        <v>0</v>
      </c>
      <c r="K30" s="58">
        <f>IF(K$6="",0,IF(WEEKDAY(K$6-1)&lt;6,(L23-K23+N23-M23)*24,0))</f>
        <v>0</v>
      </c>
      <c r="L30" s="59">
        <f t="shared" si="44"/>
        <v>0</v>
      </c>
      <c r="M30" s="59">
        <f t="shared" si="45"/>
        <v>0</v>
      </c>
      <c r="N30" s="60">
        <f t="shared" si="46"/>
        <v>0</v>
      </c>
      <c r="O30" s="58">
        <f>IF(O$6="",0,IF(WEEKDAY(O$6-1)&lt;6,(P23-O23+R23-Q23)*24,0))</f>
        <v>0</v>
      </c>
      <c r="P30" s="59">
        <f t="shared" si="47"/>
        <v>0</v>
      </c>
      <c r="Q30" s="59">
        <f t="shared" si="48"/>
        <v>0</v>
      </c>
      <c r="R30" s="60">
        <f t="shared" si="49"/>
        <v>0</v>
      </c>
      <c r="S30" s="58">
        <f>IF(S$6="",0,IF(WEEKDAY(S$6-1)&lt;6,(T23-S23+V23-U23)*24,0))</f>
        <v>0</v>
      </c>
      <c r="T30" s="59">
        <f t="shared" si="50"/>
        <v>0</v>
      </c>
      <c r="U30" s="59">
        <f t="shared" si="51"/>
        <v>0</v>
      </c>
      <c r="V30" s="60">
        <f t="shared" si="52"/>
        <v>0</v>
      </c>
      <c r="W30" s="58">
        <f>IF(W$6="",0,IF(WEEKDAY(W$6-1)&lt;6,(X23-W23+Z23-Y23)*24,0))</f>
        <v>0</v>
      </c>
      <c r="X30" s="59">
        <f t="shared" si="53"/>
        <v>0</v>
      </c>
      <c r="Y30" s="59">
        <f t="shared" si="54"/>
        <v>0</v>
      </c>
      <c r="Z30" s="60">
        <f t="shared" si="55"/>
        <v>0</v>
      </c>
      <c r="AA30" s="58">
        <f>IF(AA$6="",0,IF(WEEKDAY(AA$6-1)&lt;6,(AB23-AA23+AD23-AC23)*24,0))</f>
        <v>0</v>
      </c>
      <c r="AB30" s="59">
        <f t="shared" si="56"/>
        <v>0</v>
      </c>
      <c r="AC30" s="59">
        <f t="shared" si="57"/>
        <v>0</v>
      </c>
      <c r="AD30" s="60">
        <f t="shared" si="58"/>
        <v>0</v>
      </c>
      <c r="AE30" s="58">
        <f>IF(AE$6="",0,IF(WEEKDAY(AE$6-1)&lt;6,(AF23-AE23+AH23-AG23)*24,0))</f>
        <v>0</v>
      </c>
      <c r="AF30" s="59">
        <f t="shared" si="59"/>
        <v>0</v>
      </c>
      <c r="AG30" s="59">
        <f t="shared" si="60"/>
        <v>0</v>
      </c>
      <c r="AH30" s="60">
        <f t="shared" si="61"/>
        <v>0</v>
      </c>
      <c r="AI30" s="87">
        <f>ROUND(C30+G30+K30+O30+S30+W30+AA30+AE30,2)</f>
        <v>0</v>
      </c>
      <c r="AJ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row>
    <row r="31" spans="1:231" s="45" customFormat="1" ht="13.5" hidden="1" customHeight="1" thickBot="1" x14ac:dyDescent="0.3">
      <c r="A31" s="92" t="s">
        <v>23</v>
      </c>
      <c r="B31" s="93"/>
      <c r="C31" s="61">
        <f>IF(C$6="",0,IF(WEEKDAY(C$6-1)&gt;5,(D23-C23+F23-E23)*24,0))</f>
        <v>0</v>
      </c>
      <c r="D31" s="62">
        <f t="shared" si="38"/>
        <v>0</v>
      </c>
      <c r="E31" s="62">
        <f t="shared" si="39"/>
        <v>0</v>
      </c>
      <c r="F31" s="63">
        <f t="shared" si="40"/>
        <v>0</v>
      </c>
      <c r="G31" s="61">
        <f>IF(G$6="",0,IF(WEEKDAY(G$6-1)&gt;5,(H23-G23+J23-I23)*24,0))</f>
        <v>0</v>
      </c>
      <c r="H31" s="62">
        <f t="shared" si="41"/>
        <v>0</v>
      </c>
      <c r="I31" s="62">
        <f t="shared" si="42"/>
        <v>0</v>
      </c>
      <c r="J31" s="63">
        <f t="shared" si="43"/>
        <v>0</v>
      </c>
      <c r="K31" s="61">
        <f>IF(K$6="",0,IF(WEEKDAY(K$6-1)&gt;5,(L23-K23+N23-M23)*24,0))</f>
        <v>0</v>
      </c>
      <c r="L31" s="62">
        <f t="shared" si="44"/>
        <v>0</v>
      </c>
      <c r="M31" s="62">
        <f t="shared" si="45"/>
        <v>0</v>
      </c>
      <c r="N31" s="63">
        <f t="shared" si="46"/>
        <v>0</v>
      </c>
      <c r="O31" s="61">
        <f>IF(O$6="",0,IF(WEEKDAY(O$6-1)&gt;5,(P23-O23+R23-Q23)*24,0))</f>
        <v>0</v>
      </c>
      <c r="P31" s="62">
        <f t="shared" si="47"/>
        <v>0</v>
      </c>
      <c r="Q31" s="62">
        <f t="shared" si="48"/>
        <v>0</v>
      </c>
      <c r="R31" s="63">
        <f t="shared" si="49"/>
        <v>0</v>
      </c>
      <c r="S31" s="61">
        <f>IF(S$6="",0,IF(WEEKDAY(S$6-1)&gt;5,(T23-S23+V23-U23)*24,0))</f>
        <v>0</v>
      </c>
      <c r="T31" s="62">
        <f t="shared" si="50"/>
        <v>0</v>
      </c>
      <c r="U31" s="62">
        <f t="shared" si="51"/>
        <v>0</v>
      </c>
      <c r="V31" s="63">
        <f t="shared" si="52"/>
        <v>0</v>
      </c>
      <c r="W31" s="61">
        <f>IF(W$6="",0,IF(WEEKDAY(W$6-1)&gt;5,(X23-W23+Z23-Y23)*24,0))</f>
        <v>0</v>
      </c>
      <c r="X31" s="62">
        <f t="shared" si="53"/>
        <v>0</v>
      </c>
      <c r="Y31" s="62">
        <f t="shared" si="54"/>
        <v>0</v>
      </c>
      <c r="Z31" s="63">
        <f t="shared" si="55"/>
        <v>0</v>
      </c>
      <c r="AA31" s="61">
        <f>IF(AA$6="",0,IF(WEEKDAY(AA$6-1)&gt;5,(AB23-AA23+AD23-AC23)*24,0))</f>
        <v>0</v>
      </c>
      <c r="AB31" s="62">
        <f t="shared" si="56"/>
        <v>0</v>
      </c>
      <c r="AC31" s="62">
        <f t="shared" si="57"/>
        <v>0</v>
      </c>
      <c r="AD31" s="63">
        <f t="shared" si="58"/>
        <v>0</v>
      </c>
      <c r="AE31" s="61">
        <f>IF(AE$6="",0,IF(WEEKDAY(AE$6-1)&gt;5,(AF23-AE23+AH23-AG23)*24,0))</f>
        <v>0</v>
      </c>
      <c r="AF31" s="62">
        <f t="shared" si="59"/>
        <v>0</v>
      </c>
      <c r="AG31" s="62">
        <f t="shared" si="60"/>
        <v>0</v>
      </c>
      <c r="AH31" s="63">
        <f t="shared" si="61"/>
        <v>0</v>
      </c>
      <c r="AI31" s="88">
        <f>ROUND(C31+G31+K31+O31+S31+W31+AA31+AE31,2)</f>
        <v>0</v>
      </c>
      <c r="AJ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row>
    <row r="32" spans="1:231" s="76" customFormat="1" ht="30" customHeight="1" thickTop="1" x14ac:dyDescent="0.25">
      <c r="A32" s="27" t="s">
        <v>24</v>
      </c>
      <c r="B32" s="28"/>
      <c r="C32" s="31" t="s">
        <v>16</v>
      </c>
      <c r="D32" s="29" t="s">
        <v>17</v>
      </c>
      <c r="E32" s="29" t="s">
        <v>16</v>
      </c>
      <c r="F32" s="32" t="s">
        <v>17</v>
      </c>
      <c r="G32" s="31" t="s">
        <v>16</v>
      </c>
      <c r="H32" s="29" t="s">
        <v>17</v>
      </c>
      <c r="I32" s="29" t="s">
        <v>16</v>
      </c>
      <c r="J32" s="32" t="s">
        <v>17</v>
      </c>
      <c r="K32" s="31" t="s">
        <v>16</v>
      </c>
      <c r="L32" s="29" t="s">
        <v>17</v>
      </c>
      <c r="M32" s="29" t="s">
        <v>16</v>
      </c>
      <c r="N32" s="32" t="s">
        <v>17</v>
      </c>
      <c r="O32" s="31" t="s">
        <v>16</v>
      </c>
      <c r="P32" s="29" t="s">
        <v>17</v>
      </c>
      <c r="Q32" s="29" t="s">
        <v>16</v>
      </c>
      <c r="R32" s="32" t="s">
        <v>17</v>
      </c>
      <c r="S32" s="31" t="s">
        <v>16</v>
      </c>
      <c r="T32" s="29" t="s">
        <v>17</v>
      </c>
      <c r="U32" s="29" t="s">
        <v>16</v>
      </c>
      <c r="V32" s="32" t="s">
        <v>17</v>
      </c>
      <c r="W32" s="31" t="s">
        <v>16</v>
      </c>
      <c r="X32" s="29" t="s">
        <v>17</v>
      </c>
      <c r="Y32" s="29" t="s">
        <v>16</v>
      </c>
      <c r="Z32" s="32" t="s">
        <v>17</v>
      </c>
      <c r="AA32" s="31" t="s">
        <v>16</v>
      </c>
      <c r="AB32" s="29" t="s">
        <v>17</v>
      </c>
      <c r="AC32" s="29" t="s">
        <v>16</v>
      </c>
      <c r="AD32" s="32" t="s">
        <v>17</v>
      </c>
      <c r="AE32" s="31" t="s">
        <v>16</v>
      </c>
      <c r="AF32" s="29" t="s">
        <v>17</v>
      </c>
      <c r="AG32" s="29" t="s">
        <v>16</v>
      </c>
      <c r="AH32" s="32" t="s">
        <v>17</v>
      </c>
      <c r="AI32" s="48" t="s">
        <v>4</v>
      </c>
      <c r="AJ32" s="74"/>
      <c r="AK32" s="75"/>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74"/>
      <c r="FG32" s="74"/>
      <c r="FH32" s="74"/>
      <c r="FI32" s="74"/>
      <c r="FJ32" s="74"/>
      <c r="FK32" s="74"/>
      <c r="FL32" s="74"/>
      <c r="FM32" s="74"/>
      <c r="FN32" s="74"/>
      <c r="FO32" s="74"/>
      <c r="FP32" s="74"/>
      <c r="FQ32" s="74"/>
      <c r="FR32" s="74"/>
      <c r="FS32" s="74"/>
      <c r="FT32" s="74"/>
      <c r="FU32" s="74"/>
      <c r="FV32" s="74"/>
      <c r="FW32" s="74"/>
      <c r="FX32" s="74"/>
      <c r="FY32" s="74"/>
      <c r="FZ32" s="74"/>
      <c r="GA32" s="74"/>
      <c r="GB32" s="74"/>
      <c r="GC32" s="74"/>
      <c r="GD32" s="74"/>
      <c r="GE32" s="74"/>
      <c r="GF32" s="74"/>
      <c r="GG32" s="74"/>
      <c r="GH32" s="74"/>
      <c r="GI32" s="74"/>
      <c r="GJ32" s="74"/>
      <c r="GK32" s="74"/>
      <c r="GL32" s="74"/>
      <c r="GM32" s="74"/>
      <c r="GN32" s="74"/>
      <c r="GO32" s="74"/>
      <c r="GP32" s="74"/>
      <c r="GQ32" s="74"/>
      <c r="GR32" s="74"/>
      <c r="GS32" s="74"/>
      <c r="GT32" s="74"/>
      <c r="GU32" s="74"/>
      <c r="GV32" s="74"/>
      <c r="GW32" s="74"/>
      <c r="GX32" s="74"/>
      <c r="GY32" s="74"/>
      <c r="GZ32" s="74"/>
      <c r="HA32" s="74"/>
      <c r="HB32" s="74"/>
      <c r="HC32" s="74"/>
      <c r="HD32" s="74"/>
      <c r="HE32" s="74"/>
      <c r="HF32" s="74"/>
      <c r="HG32" s="74"/>
      <c r="HH32" s="74"/>
      <c r="HI32" s="74"/>
      <c r="HJ32" s="74"/>
      <c r="HK32" s="74"/>
      <c r="HL32" s="74"/>
      <c r="HM32" s="74"/>
      <c r="HN32" s="74"/>
      <c r="HO32" s="74"/>
      <c r="HP32" s="74"/>
      <c r="HQ32" s="74"/>
      <c r="HR32" s="74"/>
      <c r="HS32" s="74"/>
      <c r="HT32" s="74"/>
      <c r="HU32" s="74"/>
      <c r="HV32" s="74"/>
      <c r="HW32" s="74"/>
    </row>
    <row r="33" spans="1:231" s="42" customFormat="1" ht="20.100000000000001" customHeight="1" x14ac:dyDescent="0.2">
      <c r="A33" s="116" t="s">
        <v>15</v>
      </c>
      <c r="B33" s="117"/>
      <c r="C33" s="33"/>
      <c r="D33" s="26"/>
      <c r="E33" s="26"/>
      <c r="F33" s="34"/>
      <c r="G33" s="33"/>
      <c r="H33" s="26"/>
      <c r="I33" s="26"/>
      <c r="J33" s="34"/>
      <c r="K33" s="33"/>
      <c r="L33" s="26"/>
      <c r="M33" s="26"/>
      <c r="N33" s="34"/>
      <c r="O33" s="33"/>
      <c r="P33" s="26"/>
      <c r="Q33" s="26"/>
      <c r="R33" s="34"/>
      <c r="S33" s="33"/>
      <c r="T33" s="26"/>
      <c r="U33" s="26"/>
      <c r="V33" s="34"/>
      <c r="W33" s="33"/>
      <c r="X33" s="26"/>
      <c r="Y33" s="26"/>
      <c r="Z33" s="34"/>
      <c r="AA33" s="33"/>
      <c r="AB33" s="26"/>
      <c r="AC33" s="26"/>
      <c r="AD33" s="34"/>
      <c r="AE33" s="33"/>
      <c r="AF33" s="26"/>
      <c r="AG33" s="26"/>
      <c r="AH33" s="34"/>
      <c r="AI33" s="49" t="str">
        <f>AI40&amp;" + "&amp;AI41</f>
        <v>0 + 0</v>
      </c>
      <c r="AJ33" s="43"/>
      <c r="AK33" s="75"/>
      <c r="AL33" s="43"/>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row>
    <row r="34" spans="1:231" s="42" customFormat="1" ht="12" customHeight="1" x14ac:dyDescent="0.2">
      <c r="A34" s="100" t="str">
        <f>"- dělená směna"</f>
        <v>- dělená směna</v>
      </c>
      <c r="B34" s="101"/>
      <c r="C34" s="94" t="str">
        <f>IF(E33-D33&gt;=2/24,"Ano","")</f>
        <v/>
      </c>
      <c r="D34" s="95"/>
      <c r="E34" s="95"/>
      <c r="F34" s="96"/>
      <c r="G34" s="102" t="str">
        <f>IF(I33-H33&gt;=2/24,"Ano","")</f>
        <v/>
      </c>
      <c r="H34" s="103"/>
      <c r="I34" s="103"/>
      <c r="J34" s="104"/>
      <c r="K34" s="102" t="str">
        <f>IF(M33-L33&gt;=2/24,"Ano","")</f>
        <v/>
      </c>
      <c r="L34" s="103"/>
      <c r="M34" s="103"/>
      <c r="N34" s="104"/>
      <c r="O34" s="102" t="str">
        <f>IF(Q33-P33&gt;=2/24,"Ano","")</f>
        <v/>
      </c>
      <c r="P34" s="103"/>
      <c r="Q34" s="103"/>
      <c r="R34" s="104"/>
      <c r="S34" s="102" t="str">
        <f>IF(U33-T33&gt;=2/24,"Ano","")</f>
        <v/>
      </c>
      <c r="T34" s="103"/>
      <c r="U34" s="103"/>
      <c r="V34" s="104"/>
      <c r="W34" s="102" t="str">
        <f>IF(Y33-X33&gt;=2/24,"Ano","")</f>
        <v/>
      </c>
      <c r="X34" s="103"/>
      <c r="Y34" s="103"/>
      <c r="Z34" s="104"/>
      <c r="AA34" s="102" t="str">
        <f>IF(AC33-AB33&gt;=2/24,"Ano","")</f>
        <v/>
      </c>
      <c r="AB34" s="103"/>
      <c r="AC34" s="103"/>
      <c r="AD34" s="104"/>
      <c r="AE34" s="102" t="str">
        <f>IF(AG33-AF33&gt;=2/24,"Ano","")</f>
        <v/>
      </c>
      <c r="AF34" s="103"/>
      <c r="AG34" s="103"/>
      <c r="AH34" s="104"/>
      <c r="AI34" s="50">
        <f>COUNTIF(C34:AH34,"ano")</f>
        <v>0</v>
      </c>
      <c r="AJ34" s="43"/>
      <c r="AK34" s="75"/>
      <c r="AL34" s="43"/>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row>
    <row r="35" spans="1:231" s="42" customFormat="1" ht="20.100000000000001" customHeight="1" x14ac:dyDescent="0.2">
      <c r="A35" s="116" t="s">
        <v>26</v>
      </c>
      <c r="B35" s="117"/>
      <c r="C35" s="35"/>
      <c r="D35" s="23"/>
      <c r="E35" s="23"/>
      <c r="F35" s="36"/>
      <c r="G35" s="35"/>
      <c r="H35" s="23"/>
      <c r="I35" s="23"/>
      <c r="J35" s="36"/>
      <c r="K35" s="35"/>
      <c r="L35" s="23"/>
      <c r="M35" s="23"/>
      <c r="N35" s="36"/>
      <c r="O35" s="35"/>
      <c r="P35" s="23"/>
      <c r="Q35" s="23"/>
      <c r="R35" s="36"/>
      <c r="S35" s="35"/>
      <c r="T35" s="23"/>
      <c r="U35" s="23"/>
      <c r="V35" s="36"/>
      <c r="W35" s="35"/>
      <c r="X35" s="23"/>
      <c r="Y35" s="23"/>
      <c r="Z35" s="36"/>
      <c r="AA35" s="35"/>
      <c r="AB35" s="23"/>
      <c r="AC35" s="23"/>
      <c r="AD35" s="36"/>
      <c r="AE35" s="35"/>
      <c r="AF35" s="23"/>
      <c r="AG35" s="23"/>
      <c r="AH35" s="36"/>
      <c r="AI35" s="51" t="str">
        <f>AI42&amp;" + "&amp;AI43</f>
        <v>0 + 0</v>
      </c>
      <c r="AJ35" s="43"/>
      <c r="AK35" s="75"/>
      <c r="AL35" s="43"/>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c r="GZ35" s="44"/>
      <c r="HA35" s="44"/>
      <c r="HB35" s="44"/>
      <c r="HC35" s="44"/>
      <c r="HD35" s="44"/>
      <c r="HE35" s="44"/>
      <c r="HF35" s="44"/>
      <c r="HG35" s="44"/>
      <c r="HH35" s="44"/>
      <c r="HI35" s="44"/>
      <c r="HJ35" s="44"/>
      <c r="HK35" s="44"/>
      <c r="HL35" s="44"/>
      <c r="HM35" s="44"/>
      <c r="HN35" s="44"/>
      <c r="HO35" s="44"/>
      <c r="HP35" s="44"/>
      <c r="HQ35" s="44"/>
      <c r="HR35" s="44"/>
      <c r="HS35" s="44"/>
      <c r="HT35" s="44"/>
      <c r="HU35" s="44"/>
      <c r="HV35" s="44"/>
      <c r="HW35" s="44"/>
    </row>
    <row r="36" spans="1:231" s="42" customFormat="1" ht="20.100000000000001" customHeight="1" x14ac:dyDescent="0.2">
      <c r="A36" s="100" t="str">
        <f>"- práce v noci z práce 
přesčas a směn"</f>
        <v>- práce v noci z práce 
přesčas a směn</v>
      </c>
      <c r="B36" s="101"/>
      <c r="C36" s="35"/>
      <c r="D36" s="23"/>
      <c r="E36" s="23"/>
      <c r="F36" s="36"/>
      <c r="G36" s="35"/>
      <c r="H36" s="23"/>
      <c r="I36" s="23"/>
      <c r="J36" s="36"/>
      <c r="K36" s="35"/>
      <c r="L36" s="23"/>
      <c r="M36" s="23"/>
      <c r="N36" s="36"/>
      <c r="O36" s="35"/>
      <c r="P36" s="23"/>
      <c r="Q36" s="23"/>
      <c r="R36" s="36"/>
      <c r="S36" s="35"/>
      <c r="T36" s="23"/>
      <c r="U36" s="23"/>
      <c r="V36" s="36"/>
      <c r="W36" s="35"/>
      <c r="X36" s="23"/>
      <c r="Y36" s="23"/>
      <c r="Z36" s="36"/>
      <c r="AA36" s="35"/>
      <c r="AB36" s="23"/>
      <c r="AC36" s="23"/>
      <c r="AD36" s="36"/>
      <c r="AE36" s="35"/>
      <c r="AF36" s="23"/>
      <c r="AG36" s="23"/>
      <c r="AH36" s="36"/>
      <c r="AI36" s="52">
        <f>ROUND((SUMIF(C32:AH32,"=do",C36:AH36)-SUMIF(C32:AH32,"=od",C36:AH36))*24,1)</f>
        <v>0</v>
      </c>
      <c r="AJ36" s="43"/>
      <c r="AK36" s="75"/>
      <c r="AL36" s="43"/>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row>
    <row r="37" spans="1:231" s="42" customFormat="1" ht="14.25" customHeight="1" x14ac:dyDescent="0.2">
      <c r="A37" s="118" t="s">
        <v>19</v>
      </c>
      <c r="B37" s="119"/>
      <c r="C37" s="110" t="str">
        <f>ROUND((D33-C33+F33-E33+D35-C35+F35-E35)*24,2)&amp;" / "&amp;ROUND((D36-C36+F36-E36)*24,2)</f>
        <v>0 / 0</v>
      </c>
      <c r="D37" s="111"/>
      <c r="E37" s="111"/>
      <c r="F37" s="112"/>
      <c r="G37" s="110" t="str">
        <f t="shared" ref="G37" si="62">ROUND((H33-G33+J33-I33+H35-G35+J35-I35)*24,2)&amp;" / "&amp;ROUND((H36-G36+J36-I36)*24,2)</f>
        <v>0 / 0</v>
      </c>
      <c r="H37" s="111"/>
      <c r="I37" s="111"/>
      <c r="J37" s="112"/>
      <c r="K37" s="110" t="str">
        <f t="shared" ref="K37" si="63">ROUND((L33-K33+N33-M33+L35-K35+N35-M35)*24,2)&amp;" / "&amp;ROUND((L36-K36+N36-M36)*24,2)</f>
        <v>0 / 0</v>
      </c>
      <c r="L37" s="111"/>
      <c r="M37" s="111"/>
      <c r="N37" s="112"/>
      <c r="O37" s="110" t="str">
        <f t="shared" ref="O37" si="64">ROUND((P33-O33+R33-Q33+P35-O35+R35-Q35)*24,2)&amp;" / "&amp;ROUND((P36-O36+R36-Q36)*24,2)</f>
        <v>0 / 0</v>
      </c>
      <c r="P37" s="111"/>
      <c r="Q37" s="111"/>
      <c r="R37" s="112"/>
      <c r="S37" s="110" t="str">
        <f t="shared" ref="S37" si="65">ROUND((T33-S33+V33-U33+T35-S35+V35-U35)*24,2)&amp;" / "&amp;ROUND((T36-S36+V36-U36)*24,2)</f>
        <v>0 / 0</v>
      </c>
      <c r="T37" s="111"/>
      <c r="U37" s="111"/>
      <c r="V37" s="112"/>
      <c r="W37" s="110" t="str">
        <f t="shared" ref="W37" si="66">ROUND((X33-W33+Z33-Y33+X35-W35+Z35-Y35)*24,2)&amp;" / "&amp;ROUND((X36-W36+Z36-Y36)*24,2)</f>
        <v>0 / 0</v>
      </c>
      <c r="X37" s="111"/>
      <c r="Y37" s="111"/>
      <c r="Z37" s="112"/>
      <c r="AA37" s="110" t="str">
        <f t="shared" ref="AA37" si="67">ROUND((AB33-AA33+AD33-AC33+AB35-AA35+AD35-AC35)*24,2)&amp;" / "&amp;ROUND((AB36-AA36+AD36-AC36)*24,2)</f>
        <v>0 / 0</v>
      </c>
      <c r="AB37" s="111"/>
      <c r="AC37" s="111"/>
      <c r="AD37" s="112"/>
      <c r="AE37" s="110" t="str">
        <f t="shared" ref="AE37" si="68">ROUND((AF33-AE33+AH33-AG33+AF35-AE35+AH35-AG35)*24,2)&amp;" / "&amp;ROUND((AF36-AE36+AH36-AG36)*24,2)</f>
        <v>0 / 0</v>
      </c>
      <c r="AF37" s="111"/>
      <c r="AG37" s="111"/>
      <c r="AH37" s="112"/>
      <c r="AI37" s="53"/>
      <c r="AJ37" s="43"/>
      <c r="AK37" s="75"/>
      <c r="AL37" s="43"/>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row>
    <row r="38" spans="1:231" s="42" customFormat="1" ht="20.100000000000001" customHeight="1" x14ac:dyDescent="0.25">
      <c r="A38" s="113" t="s">
        <v>18</v>
      </c>
      <c r="B38" s="114"/>
      <c r="C38" s="37"/>
      <c r="D38" s="30"/>
      <c r="E38" s="30"/>
      <c r="F38" s="38"/>
      <c r="G38" s="37"/>
      <c r="H38" s="30"/>
      <c r="I38" s="30"/>
      <c r="J38" s="38"/>
      <c r="K38" s="37"/>
      <c r="L38" s="30"/>
      <c r="M38" s="30"/>
      <c r="N38" s="38"/>
      <c r="O38" s="37"/>
      <c r="P38" s="30"/>
      <c r="Q38" s="30"/>
      <c r="R38" s="38"/>
      <c r="S38" s="37"/>
      <c r="T38" s="30"/>
      <c r="U38" s="30"/>
      <c r="V38" s="38"/>
      <c r="W38" s="37"/>
      <c r="X38" s="30"/>
      <c r="Y38" s="30"/>
      <c r="Z38" s="38"/>
      <c r="AA38" s="37"/>
      <c r="AB38" s="30"/>
      <c r="AC38" s="30"/>
      <c r="AD38" s="38"/>
      <c r="AE38" s="37"/>
      <c r="AF38" s="30"/>
      <c r="AG38" s="30"/>
      <c r="AH38" s="38"/>
      <c r="AI38" s="54">
        <f>(SUMIF(C32:AH32,"=do",C38:AH38)-SUMIF(C32:AH32,"=od",C38:AH38))*24</f>
        <v>0</v>
      </c>
      <c r="AJ38" s="43"/>
      <c r="AL38" s="43"/>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c r="GN38" s="44"/>
      <c r="GO38" s="44"/>
      <c r="GP38" s="44"/>
      <c r="GQ38" s="44"/>
      <c r="GR38" s="44"/>
      <c r="GS38" s="44"/>
      <c r="GT38" s="44"/>
      <c r="GU38" s="44"/>
      <c r="GV38" s="44"/>
      <c r="GW38" s="44"/>
      <c r="GX38" s="44"/>
      <c r="GY38" s="44"/>
      <c r="GZ38" s="44"/>
      <c r="HA38" s="44"/>
      <c r="HB38" s="44"/>
      <c r="HC38" s="44"/>
      <c r="HD38" s="44"/>
      <c r="HE38" s="44"/>
      <c r="HF38" s="44"/>
      <c r="HG38" s="44"/>
      <c r="HH38" s="44"/>
      <c r="HI38" s="44"/>
      <c r="HJ38" s="44"/>
      <c r="HK38" s="44"/>
      <c r="HL38" s="44"/>
      <c r="HM38" s="44"/>
      <c r="HN38" s="44"/>
      <c r="HO38" s="44"/>
      <c r="HP38" s="44"/>
      <c r="HQ38" s="44"/>
      <c r="HR38" s="44"/>
      <c r="HS38" s="44"/>
      <c r="HT38" s="44"/>
      <c r="HU38" s="44"/>
      <c r="HV38" s="44"/>
      <c r="HW38" s="44"/>
    </row>
    <row r="39" spans="1:231" s="42" customFormat="1" ht="20.100000000000001" customHeight="1" thickBot="1" x14ac:dyDescent="0.3">
      <c r="A39" s="105" t="s">
        <v>25</v>
      </c>
      <c r="B39" s="106"/>
      <c r="C39" s="107"/>
      <c r="D39" s="108"/>
      <c r="E39" s="108"/>
      <c r="F39" s="109"/>
      <c r="G39" s="107"/>
      <c r="H39" s="108"/>
      <c r="I39" s="108"/>
      <c r="J39" s="109"/>
      <c r="K39" s="107"/>
      <c r="L39" s="108"/>
      <c r="M39" s="108"/>
      <c r="N39" s="109"/>
      <c r="O39" s="107"/>
      <c r="P39" s="108"/>
      <c r="Q39" s="108"/>
      <c r="R39" s="109"/>
      <c r="S39" s="107"/>
      <c r="T39" s="108"/>
      <c r="U39" s="108"/>
      <c r="V39" s="109"/>
      <c r="W39" s="107"/>
      <c r="X39" s="108"/>
      <c r="Y39" s="108"/>
      <c r="Z39" s="109"/>
      <c r="AA39" s="107"/>
      <c r="AB39" s="108"/>
      <c r="AC39" s="108"/>
      <c r="AD39" s="109"/>
      <c r="AE39" s="107"/>
      <c r="AF39" s="108"/>
      <c r="AG39" s="108"/>
      <c r="AH39" s="109"/>
      <c r="AI39" s="73">
        <f>SUM(C39:AE39)</f>
        <v>0</v>
      </c>
      <c r="AJ39" s="43"/>
      <c r="AL39" s="43"/>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row>
    <row r="40" spans="1:231" s="45" customFormat="1" ht="14.25" hidden="1" customHeight="1" thickTop="1" x14ac:dyDescent="0.25">
      <c r="A40" s="97" t="s">
        <v>20</v>
      </c>
      <c r="B40" s="98"/>
      <c r="C40" s="58">
        <f>IF(C$6="",0,IF(WEEKDAY(C$6-1)&lt;6,(D33-C33+F33-E33)*24,0))</f>
        <v>0</v>
      </c>
      <c r="D40" s="59">
        <f>C40</f>
        <v>0</v>
      </c>
      <c r="E40" s="59">
        <f>C40</f>
        <v>0</v>
      </c>
      <c r="F40" s="60">
        <f>C40</f>
        <v>0</v>
      </c>
      <c r="G40" s="58">
        <f>IF(G$6="",0,IF(WEEKDAY(G$6-1)&lt;6,(H33-G33+J33-I33)*24,0))</f>
        <v>0</v>
      </c>
      <c r="H40" s="59">
        <f>G40</f>
        <v>0</v>
      </c>
      <c r="I40" s="59">
        <f>G40</f>
        <v>0</v>
      </c>
      <c r="J40" s="60">
        <f>G40</f>
        <v>0</v>
      </c>
      <c r="K40" s="58">
        <f>IF(K$6="",0,IF(WEEKDAY(K$6-1)&lt;6,(L33-K33+N33-M33)*24,0))</f>
        <v>0</v>
      </c>
      <c r="L40" s="59">
        <f>K40</f>
        <v>0</v>
      </c>
      <c r="M40" s="59">
        <f>K40</f>
        <v>0</v>
      </c>
      <c r="N40" s="60">
        <f>K40</f>
        <v>0</v>
      </c>
      <c r="O40" s="58">
        <f>IF(O$6="",0,IF(WEEKDAY(O$6-1)&lt;6,(P33-O33+R33-Q33)*24,0))</f>
        <v>0</v>
      </c>
      <c r="P40" s="59">
        <f>O40</f>
        <v>0</v>
      </c>
      <c r="Q40" s="59">
        <f>O40</f>
        <v>0</v>
      </c>
      <c r="R40" s="60">
        <f>O40</f>
        <v>0</v>
      </c>
      <c r="S40" s="58">
        <f>IF(S$6="",0,IF(WEEKDAY(S$6-1)&lt;6,(T33-S33+V33-U33)*24,0))</f>
        <v>0</v>
      </c>
      <c r="T40" s="59">
        <f>S40</f>
        <v>0</v>
      </c>
      <c r="U40" s="59">
        <f>S40</f>
        <v>0</v>
      </c>
      <c r="V40" s="60">
        <f>S40</f>
        <v>0</v>
      </c>
      <c r="W40" s="58">
        <f>IF(W$6="",0,IF(WEEKDAY(W$6-1)&lt;6,(X33-W33+Z33-Y33)*24,0))</f>
        <v>0</v>
      </c>
      <c r="X40" s="59">
        <f>W40</f>
        <v>0</v>
      </c>
      <c r="Y40" s="59">
        <f>W40</f>
        <v>0</v>
      </c>
      <c r="Z40" s="60">
        <f>W40</f>
        <v>0</v>
      </c>
      <c r="AA40" s="58">
        <f>IF(AA$6="",0,IF(WEEKDAY(AA$6-1)&lt;6,(AB33-AA33+AD33-AC33)*24,0))</f>
        <v>0</v>
      </c>
      <c r="AB40" s="59">
        <f>AA40</f>
        <v>0</v>
      </c>
      <c r="AC40" s="59">
        <f>AA40</f>
        <v>0</v>
      </c>
      <c r="AD40" s="60">
        <f>AA40</f>
        <v>0</v>
      </c>
      <c r="AE40" s="58">
        <f>IF(AE$6="",0,IF(WEEKDAY(AE$6-1)&lt;6,(AF33-AE33+AH33-AG33)*24,0))</f>
        <v>0</v>
      </c>
      <c r="AF40" s="59">
        <f>AE40</f>
        <v>0</v>
      </c>
      <c r="AG40" s="59">
        <f>AE40</f>
        <v>0</v>
      </c>
      <c r="AH40" s="60">
        <f>AE40</f>
        <v>0</v>
      </c>
      <c r="AI40" s="85">
        <f>ROUND(C40+G40+K40+O40+S40+W40+AA40+AE40,2)</f>
        <v>0</v>
      </c>
      <c r="AJ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c r="GZ40" s="46"/>
      <c r="HA40" s="46"/>
      <c r="HB40" s="46"/>
      <c r="HC40" s="46"/>
      <c r="HD40" s="46"/>
      <c r="HE40" s="46"/>
      <c r="HF40" s="46"/>
      <c r="HG40" s="46"/>
      <c r="HH40" s="46"/>
      <c r="HI40" s="46"/>
      <c r="HJ40" s="46"/>
      <c r="HK40" s="46"/>
      <c r="HL40" s="46"/>
      <c r="HM40" s="46"/>
      <c r="HN40" s="46"/>
      <c r="HO40" s="46"/>
      <c r="HP40" s="46"/>
      <c r="HQ40" s="46"/>
      <c r="HR40" s="46"/>
      <c r="HS40" s="46"/>
      <c r="HT40" s="46"/>
      <c r="HU40" s="46"/>
      <c r="HV40" s="46"/>
      <c r="HW40" s="46"/>
    </row>
    <row r="41" spans="1:231" s="45" customFormat="1" ht="14.25" hidden="1" customHeight="1" x14ac:dyDescent="0.25">
      <c r="A41" s="97" t="s">
        <v>21</v>
      </c>
      <c r="B41" s="98"/>
      <c r="C41" s="58">
        <f>IF(C$6="",0,IF(WEEKDAY(C$6-1)&gt;5,(D33-C33+F33-E33)*24,0))</f>
        <v>0</v>
      </c>
      <c r="D41" s="59">
        <f t="shared" ref="D41:D43" si="69">C41</f>
        <v>0</v>
      </c>
      <c r="E41" s="59">
        <f t="shared" ref="E41:E43" si="70">C41</f>
        <v>0</v>
      </c>
      <c r="F41" s="60">
        <f t="shared" ref="F41:F43" si="71">C41</f>
        <v>0</v>
      </c>
      <c r="G41" s="58">
        <f>IF(G$6="",0,IF(WEEKDAY(G$6-1)&gt;5,(H33-G33+J33-I33)*24,0))</f>
        <v>0</v>
      </c>
      <c r="H41" s="59">
        <f t="shared" ref="H41:H43" si="72">G41</f>
        <v>0</v>
      </c>
      <c r="I41" s="59">
        <f t="shared" ref="I41:I43" si="73">G41</f>
        <v>0</v>
      </c>
      <c r="J41" s="60">
        <f t="shared" ref="J41:J43" si="74">G41</f>
        <v>0</v>
      </c>
      <c r="K41" s="58">
        <f>IF(K$6="",0,IF(WEEKDAY(K$6-1)&gt;5,(L33-K33+N33-M33)*24,0))</f>
        <v>0</v>
      </c>
      <c r="L41" s="59">
        <f t="shared" ref="L41:L43" si="75">K41</f>
        <v>0</v>
      </c>
      <c r="M41" s="59">
        <f t="shared" ref="M41:M43" si="76">K41</f>
        <v>0</v>
      </c>
      <c r="N41" s="60">
        <f t="shared" ref="N41:N43" si="77">K41</f>
        <v>0</v>
      </c>
      <c r="O41" s="58">
        <f>IF(O$6="",0,IF(WEEKDAY(O$6-1)&gt;5,(P33-O33+R33-Q33)*24,0))</f>
        <v>0</v>
      </c>
      <c r="P41" s="59">
        <f t="shared" ref="P41:P43" si="78">O41</f>
        <v>0</v>
      </c>
      <c r="Q41" s="59">
        <f t="shared" ref="Q41:Q43" si="79">O41</f>
        <v>0</v>
      </c>
      <c r="R41" s="60">
        <f t="shared" ref="R41:R43" si="80">O41</f>
        <v>0</v>
      </c>
      <c r="S41" s="58">
        <f>IF(S$6="",0,IF(WEEKDAY(S$6-1)&gt;5,(T33-S33+V33-U33)*24,0))</f>
        <v>0</v>
      </c>
      <c r="T41" s="59">
        <f t="shared" ref="T41:T43" si="81">S41</f>
        <v>0</v>
      </c>
      <c r="U41" s="59">
        <f t="shared" ref="U41:U43" si="82">S41</f>
        <v>0</v>
      </c>
      <c r="V41" s="60">
        <f t="shared" ref="V41:V43" si="83">S41</f>
        <v>0</v>
      </c>
      <c r="W41" s="58">
        <f>IF(W$6="",0,IF(WEEKDAY(W$6-1)&gt;5,(X33-W33+Z33-Y33)*24,0))</f>
        <v>0</v>
      </c>
      <c r="X41" s="59">
        <f t="shared" ref="X41:X43" si="84">W41</f>
        <v>0</v>
      </c>
      <c r="Y41" s="59">
        <f t="shared" ref="Y41:Y43" si="85">W41</f>
        <v>0</v>
      </c>
      <c r="Z41" s="60">
        <f t="shared" ref="Z41:Z43" si="86">W41</f>
        <v>0</v>
      </c>
      <c r="AA41" s="58">
        <f>IF(AA$6="",0,IF(WEEKDAY(AA$6-1)&gt;5,(AB33-AA33+AD33-AC33)*24,0))</f>
        <v>0</v>
      </c>
      <c r="AB41" s="59">
        <f t="shared" ref="AB41:AB43" si="87">AA41</f>
        <v>0</v>
      </c>
      <c r="AC41" s="59">
        <f t="shared" ref="AC41:AC43" si="88">AA41</f>
        <v>0</v>
      </c>
      <c r="AD41" s="60">
        <f t="shared" ref="AD41:AD43" si="89">AA41</f>
        <v>0</v>
      </c>
      <c r="AE41" s="58">
        <f>IF(AE$6="",0,IF(WEEKDAY(AE$6-1)&gt;5,(AF33-AE33+AH33-AG33)*24,0))</f>
        <v>0</v>
      </c>
      <c r="AF41" s="59">
        <f t="shared" ref="AF41:AF43" si="90">AE41</f>
        <v>0</v>
      </c>
      <c r="AG41" s="59">
        <f t="shared" ref="AG41:AG43" si="91">AE41</f>
        <v>0</v>
      </c>
      <c r="AH41" s="60">
        <f t="shared" ref="AH41:AH43" si="92">AE41</f>
        <v>0</v>
      </c>
      <c r="AI41" s="87">
        <f>ROUND(C41+G41+K41+O41+S41+W41+AA41+AE41,2)</f>
        <v>0</v>
      </c>
      <c r="AJ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W41" s="46"/>
      <c r="GX41" s="46"/>
      <c r="GY41" s="46"/>
      <c r="GZ41" s="46"/>
      <c r="HA41" s="46"/>
      <c r="HB41" s="46"/>
      <c r="HC41" s="46"/>
      <c r="HD41" s="46"/>
      <c r="HE41" s="46"/>
      <c r="HF41" s="46"/>
      <c r="HG41" s="46"/>
      <c r="HH41" s="46"/>
      <c r="HI41" s="46"/>
      <c r="HJ41" s="46"/>
      <c r="HK41" s="46"/>
      <c r="HL41" s="46"/>
      <c r="HM41" s="46"/>
      <c r="HN41" s="46"/>
      <c r="HO41" s="46"/>
      <c r="HP41" s="46"/>
      <c r="HQ41" s="46"/>
      <c r="HR41" s="46"/>
      <c r="HS41" s="46"/>
      <c r="HT41" s="46"/>
      <c r="HU41" s="46"/>
      <c r="HV41" s="46"/>
      <c r="HW41" s="46"/>
    </row>
    <row r="42" spans="1:231" s="45" customFormat="1" ht="14.25" hidden="1" customHeight="1" x14ac:dyDescent="0.25">
      <c r="A42" s="97" t="s">
        <v>22</v>
      </c>
      <c r="B42" s="98"/>
      <c r="C42" s="58">
        <f>IF(C$6="",0,IF(WEEKDAY(C$6-1)&lt;6,(D35-C35+F35-E35)*24,0))</f>
        <v>0</v>
      </c>
      <c r="D42" s="59">
        <f t="shared" si="69"/>
        <v>0</v>
      </c>
      <c r="E42" s="59">
        <f t="shared" si="70"/>
        <v>0</v>
      </c>
      <c r="F42" s="60">
        <f t="shared" si="71"/>
        <v>0</v>
      </c>
      <c r="G42" s="58">
        <f>IF(G$6="",0,IF(WEEKDAY(G$6-1)&lt;6,(H35-G35+J35-I35)*24,0))</f>
        <v>0</v>
      </c>
      <c r="H42" s="59">
        <f t="shared" si="72"/>
        <v>0</v>
      </c>
      <c r="I42" s="59">
        <f t="shared" si="73"/>
        <v>0</v>
      </c>
      <c r="J42" s="60">
        <f t="shared" si="74"/>
        <v>0</v>
      </c>
      <c r="K42" s="58">
        <f>IF(K$6="",0,IF(WEEKDAY(K$6-1)&lt;6,(L35-K35+N35-M35)*24,0))</f>
        <v>0</v>
      </c>
      <c r="L42" s="59">
        <f t="shared" si="75"/>
        <v>0</v>
      </c>
      <c r="M42" s="59">
        <f t="shared" si="76"/>
        <v>0</v>
      </c>
      <c r="N42" s="60">
        <f t="shared" si="77"/>
        <v>0</v>
      </c>
      <c r="O42" s="58">
        <f>IF(O$6="",0,IF(WEEKDAY(O$6-1)&lt;6,(P35-O35+R35-Q35)*24,0))</f>
        <v>0</v>
      </c>
      <c r="P42" s="59">
        <f t="shared" si="78"/>
        <v>0</v>
      </c>
      <c r="Q42" s="59">
        <f t="shared" si="79"/>
        <v>0</v>
      </c>
      <c r="R42" s="60">
        <f t="shared" si="80"/>
        <v>0</v>
      </c>
      <c r="S42" s="58">
        <f>IF(S$6="",0,IF(WEEKDAY(S$6-1)&lt;6,(T35-S35+V35-U35)*24,0))</f>
        <v>0</v>
      </c>
      <c r="T42" s="59">
        <f t="shared" si="81"/>
        <v>0</v>
      </c>
      <c r="U42" s="59">
        <f t="shared" si="82"/>
        <v>0</v>
      </c>
      <c r="V42" s="60">
        <f t="shared" si="83"/>
        <v>0</v>
      </c>
      <c r="W42" s="58">
        <f>IF(W$6="",0,IF(WEEKDAY(W$6-1)&lt;6,(X35-W35+Z35-Y35)*24,0))</f>
        <v>0</v>
      </c>
      <c r="X42" s="59">
        <f t="shared" si="84"/>
        <v>0</v>
      </c>
      <c r="Y42" s="59">
        <f t="shared" si="85"/>
        <v>0</v>
      </c>
      <c r="Z42" s="60">
        <f t="shared" si="86"/>
        <v>0</v>
      </c>
      <c r="AA42" s="58">
        <f>IF(AA$6="",0,IF(WEEKDAY(AA$6-1)&lt;6,(AB35-AA35+AD35-AC35)*24,0))</f>
        <v>0</v>
      </c>
      <c r="AB42" s="59">
        <f t="shared" si="87"/>
        <v>0</v>
      </c>
      <c r="AC42" s="59">
        <f t="shared" si="88"/>
        <v>0</v>
      </c>
      <c r="AD42" s="60">
        <f t="shared" si="89"/>
        <v>0</v>
      </c>
      <c r="AE42" s="58">
        <f>IF(AE$6="",0,IF(WEEKDAY(AE$6-1)&lt;6,(AF35-AE35+AH35-AG35)*24,0))</f>
        <v>0</v>
      </c>
      <c r="AF42" s="59">
        <f t="shared" si="90"/>
        <v>0</v>
      </c>
      <c r="AG42" s="59">
        <f t="shared" si="91"/>
        <v>0</v>
      </c>
      <c r="AH42" s="60">
        <f t="shared" si="92"/>
        <v>0</v>
      </c>
      <c r="AI42" s="87">
        <f>ROUND(C42+G42+K42+O42+S42+W42+AA42+AE42,2)</f>
        <v>0</v>
      </c>
      <c r="AJ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6"/>
      <c r="HL42" s="46"/>
      <c r="HM42" s="46"/>
      <c r="HN42" s="46"/>
      <c r="HO42" s="46"/>
      <c r="HP42" s="46"/>
      <c r="HQ42" s="46"/>
      <c r="HR42" s="46"/>
      <c r="HS42" s="46"/>
      <c r="HT42" s="46"/>
      <c r="HU42" s="46"/>
      <c r="HV42" s="46"/>
      <c r="HW42" s="46"/>
    </row>
    <row r="43" spans="1:231" s="45" customFormat="1" ht="14.25" hidden="1" customHeight="1" thickBot="1" x14ac:dyDescent="0.3">
      <c r="A43" s="92" t="s">
        <v>23</v>
      </c>
      <c r="B43" s="93"/>
      <c r="C43" s="61">
        <f>IF(C$6="",0,IF(WEEKDAY(C$6-1)&gt;5,(D35-C35+F35-E35)*24,0))</f>
        <v>0</v>
      </c>
      <c r="D43" s="62">
        <f t="shared" si="69"/>
        <v>0</v>
      </c>
      <c r="E43" s="62">
        <f t="shared" si="70"/>
        <v>0</v>
      </c>
      <c r="F43" s="63">
        <f t="shared" si="71"/>
        <v>0</v>
      </c>
      <c r="G43" s="61">
        <f>IF(G$6="",0,IF(WEEKDAY(G$6-1)&gt;5,(H35-G35+J35-I35)*24,0))</f>
        <v>0</v>
      </c>
      <c r="H43" s="62">
        <f t="shared" si="72"/>
        <v>0</v>
      </c>
      <c r="I43" s="62">
        <f t="shared" si="73"/>
        <v>0</v>
      </c>
      <c r="J43" s="63">
        <f t="shared" si="74"/>
        <v>0</v>
      </c>
      <c r="K43" s="61">
        <f>IF(K$6="",0,IF(WEEKDAY(K$6-1)&gt;5,(L35-K35+N35-M35)*24,0))</f>
        <v>0</v>
      </c>
      <c r="L43" s="62">
        <f t="shared" si="75"/>
        <v>0</v>
      </c>
      <c r="M43" s="62">
        <f t="shared" si="76"/>
        <v>0</v>
      </c>
      <c r="N43" s="63">
        <f t="shared" si="77"/>
        <v>0</v>
      </c>
      <c r="O43" s="61">
        <f>IF(O$6="",0,IF(WEEKDAY(O$6-1)&gt;5,(P35-O35+R35-Q35)*24,0))</f>
        <v>0</v>
      </c>
      <c r="P43" s="62">
        <f t="shared" si="78"/>
        <v>0</v>
      </c>
      <c r="Q43" s="62">
        <f t="shared" si="79"/>
        <v>0</v>
      </c>
      <c r="R43" s="63">
        <f t="shared" si="80"/>
        <v>0</v>
      </c>
      <c r="S43" s="61">
        <f>IF(S$6="",0,IF(WEEKDAY(S$6-1)&gt;5,(T35-S35+V35-U35)*24,0))</f>
        <v>0</v>
      </c>
      <c r="T43" s="62">
        <f t="shared" si="81"/>
        <v>0</v>
      </c>
      <c r="U43" s="62">
        <f t="shared" si="82"/>
        <v>0</v>
      </c>
      <c r="V43" s="63">
        <f t="shared" si="83"/>
        <v>0</v>
      </c>
      <c r="W43" s="61">
        <f>IF(W$6="",0,IF(WEEKDAY(W$6-1)&gt;5,(X35-W35+Z35-Y35)*24,0))</f>
        <v>0</v>
      </c>
      <c r="X43" s="62">
        <f t="shared" si="84"/>
        <v>0</v>
      </c>
      <c r="Y43" s="62">
        <f t="shared" si="85"/>
        <v>0</v>
      </c>
      <c r="Z43" s="63">
        <f t="shared" si="86"/>
        <v>0</v>
      </c>
      <c r="AA43" s="61">
        <f>IF(AA$6="",0,IF(WEEKDAY(AA$6-1)&gt;5,(AB35-AA35+AD35-AC35)*24,0))</f>
        <v>0</v>
      </c>
      <c r="AB43" s="62">
        <f t="shared" si="87"/>
        <v>0</v>
      </c>
      <c r="AC43" s="62">
        <f t="shared" si="88"/>
        <v>0</v>
      </c>
      <c r="AD43" s="63">
        <f t="shared" si="89"/>
        <v>0</v>
      </c>
      <c r="AE43" s="61">
        <f>IF(AE$6="",0,IF(WEEKDAY(AE$6-1)&gt;5,(AF35-AE35+AH35-AG35)*24,0))</f>
        <v>0</v>
      </c>
      <c r="AF43" s="62">
        <f t="shared" si="90"/>
        <v>0</v>
      </c>
      <c r="AG43" s="62">
        <f t="shared" si="91"/>
        <v>0</v>
      </c>
      <c r="AH43" s="63">
        <f t="shared" si="92"/>
        <v>0</v>
      </c>
      <c r="AI43" s="88">
        <f>ROUND(C43+G43+K43+O43+S43+W43+AA43+AE43,2)</f>
        <v>0</v>
      </c>
      <c r="AJ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6"/>
      <c r="FF43" s="46"/>
      <c r="FG43" s="46"/>
      <c r="FH43" s="46"/>
      <c r="FI43" s="46"/>
      <c r="FJ43" s="46"/>
      <c r="FK43" s="46"/>
      <c r="FL43" s="46"/>
      <c r="FM43" s="46"/>
      <c r="FN43" s="46"/>
      <c r="FO43" s="46"/>
      <c r="FP43" s="46"/>
      <c r="FQ43" s="46"/>
      <c r="FR43" s="46"/>
      <c r="FS43" s="46"/>
      <c r="FT43" s="46"/>
      <c r="FU43" s="46"/>
      <c r="FV43" s="46"/>
      <c r="FW43" s="46"/>
      <c r="FX43" s="46"/>
      <c r="FY43" s="46"/>
      <c r="FZ43" s="46"/>
      <c r="GA43" s="46"/>
      <c r="GB43" s="46"/>
      <c r="GC43" s="46"/>
      <c r="GD43" s="46"/>
      <c r="GE43" s="46"/>
      <c r="GF43" s="46"/>
      <c r="GG43" s="46"/>
      <c r="GH43" s="46"/>
      <c r="GI43" s="46"/>
      <c r="GJ43" s="46"/>
      <c r="GK43" s="46"/>
      <c r="GL43" s="46"/>
      <c r="GM43" s="46"/>
      <c r="GN43" s="46"/>
      <c r="GO43" s="46"/>
      <c r="GP43" s="46"/>
      <c r="GQ43" s="46"/>
      <c r="GR43" s="46"/>
      <c r="GS43" s="46"/>
      <c r="GT43" s="46"/>
      <c r="GU43" s="46"/>
      <c r="GV43" s="46"/>
      <c r="GW43" s="46"/>
      <c r="GX43" s="46"/>
      <c r="GY43" s="46"/>
      <c r="GZ43" s="46"/>
      <c r="HA43" s="46"/>
      <c r="HB43" s="46"/>
      <c r="HC43" s="46"/>
      <c r="HD43" s="46"/>
      <c r="HE43" s="46"/>
      <c r="HF43" s="46"/>
      <c r="HG43" s="46"/>
      <c r="HH43" s="46"/>
      <c r="HI43" s="46"/>
      <c r="HJ43" s="46"/>
      <c r="HK43" s="46"/>
      <c r="HL43" s="46"/>
      <c r="HM43" s="46"/>
      <c r="HN43" s="46"/>
      <c r="HO43" s="46"/>
      <c r="HP43" s="46"/>
      <c r="HQ43" s="46"/>
      <c r="HR43" s="46"/>
      <c r="HS43" s="46"/>
      <c r="HT43" s="46"/>
      <c r="HU43" s="46"/>
      <c r="HV43" s="46"/>
      <c r="HW43" s="46"/>
    </row>
    <row r="44" spans="1:231" s="76" customFormat="1" ht="30" customHeight="1" thickTop="1" x14ac:dyDescent="0.25">
      <c r="A44" s="27" t="s">
        <v>24</v>
      </c>
      <c r="B44" s="28"/>
      <c r="C44" s="31" t="s">
        <v>16</v>
      </c>
      <c r="D44" s="29" t="s">
        <v>17</v>
      </c>
      <c r="E44" s="29" t="s">
        <v>16</v>
      </c>
      <c r="F44" s="32" t="s">
        <v>17</v>
      </c>
      <c r="G44" s="31" t="s">
        <v>16</v>
      </c>
      <c r="H44" s="29" t="s">
        <v>17</v>
      </c>
      <c r="I44" s="29" t="s">
        <v>16</v>
      </c>
      <c r="J44" s="32" t="s">
        <v>17</v>
      </c>
      <c r="K44" s="31" t="s">
        <v>16</v>
      </c>
      <c r="L44" s="29" t="s">
        <v>17</v>
      </c>
      <c r="M44" s="29" t="s">
        <v>16</v>
      </c>
      <c r="N44" s="32" t="s">
        <v>17</v>
      </c>
      <c r="O44" s="31" t="s">
        <v>16</v>
      </c>
      <c r="P44" s="29" t="s">
        <v>17</v>
      </c>
      <c r="Q44" s="29" t="s">
        <v>16</v>
      </c>
      <c r="R44" s="32" t="s">
        <v>17</v>
      </c>
      <c r="S44" s="31" t="s">
        <v>16</v>
      </c>
      <c r="T44" s="29" t="s">
        <v>17</v>
      </c>
      <c r="U44" s="29" t="s">
        <v>16</v>
      </c>
      <c r="V44" s="32" t="s">
        <v>17</v>
      </c>
      <c r="W44" s="31" t="s">
        <v>16</v>
      </c>
      <c r="X44" s="29" t="s">
        <v>17</v>
      </c>
      <c r="Y44" s="29" t="s">
        <v>16</v>
      </c>
      <c r="Z44" s="32" t="s">
        <v>17</v>
      </c>
      <c r="AA44" s="31" t="s">
        <v>16</v>
      </c>
      <c r="AB44" s="29" t="s">
        <v>17</v>
      </c>
      <c r="AC44" s="29" t="s">
        <v>16</v>
      </c>
      <c r="AD44" s="32" t="s">
        <v>17</v>
      </c>
      <c r="AE44" s="31" t="s">
        <v>16</v>
      </c>
      <c r="AF44" s="29" t="s">
        <v>17</v>
      </c>
      <c r="AG44" s="29" t="s">
        <v>16</v>
      </c>
      <c r="AH44" s="32" t="s">
        <v>17</v>
      </c>
      <c r="AI44" s="48" t="s">
        <v>4</v>
      </c>
      <c r="AJ44" s="74"/>
      <c r="AK44" s="75"/>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c r="EO44" s="74"/>
      <c r="EP44" s="74"/>
      <c r="EQ44" s="74"/>
      <c r="ER44" s="74"/>
      <c r="ES44" s="74"/>
      <c r="ET44" s="74"/>
      <c r="EU44" s="74"/>
      <c r="EV44" s="74"/>
      <c r="EW44" s="74"/>
      <c r="EX44" s="74"/>
      <c r="EY44" s="74"/>
      <c r="EZ44" s="74"/>
      <c r="FA44" s="74"/>
      <c r="FB44" s="74"/>
      <c r="FC44" s="74"/>
      <c r="FD44" s="74"/>
      <c r="FE44" s="74"/>
      <c r="FF44" s="74"/>
      <c r="FG44" s="74"/>
      <c r="FH44" s="74"/>
      <c r="FI44" s="74"/>
      <c r="FJ44" s="74"/>
      <c r="FK44" s="74"/>
      <c r="FL44" s="74"/>
      <c r="FM44" s="74"/>
      <c r="FN44" s="74"/>
      <c r="FO44" s="74"/>
      <c r="FP44" s="74"/>
      <c r="FQ44" s="74"/>
      <c r="FR44" s="74"/>
      <c r="FS44" s="74"/>
      <c r="FT44" s="74"/>
      <c r="FU44" s="74"/>
      <c r="FV44" s="74"/>
      <c r="FW44" s="74"/>
      <c r="FX44" s="74"/>
      <c r="FY44" s="74"/>
      <c r="FZ44" s="74"/>
      <c r="GA44" s="74"/>
      <c r="GB44" s="74"/>
      <c r="GC44" s="74"/>
      <c r="GD44" s="74"/>
      <c r="GE44" s="74"/>
      <c r="GF44" s="74"/>
      <c r="GG44" s="74"/>
      <c r="GH44" s="74"/>
      <c r="GI44" s="74"/>
      <c r="GJ44" s="74"/>
      <c r="GK44" s="74"/>
      <c r="GL44" s="74"/>
      <c r="GM44" s="74"/>
      <c r="GN44" s="74"/>
      <c r="GO44" s="74"/>
      <c r="GP44" s="74"/>
      <c r="GQ44" s="74"/>
      <c r="GR44" s="74"/>
      <c r="GS44" s="74"/>
      <c r="GT44" s="74"/>
      <c r="GU44" s="74"/>
      <c r="GV44" s="74"/>
      <c r="GW44" s="74"/>
      <c r="GX44" s="74"/>
      <c r="GY44" s="74"/>
      <c r="GZ44" s="74"/>
      <c r="HA44" s="74"/>
      <c r="HB44" s="74"/>
      <c r="HC44" s="74"/>
      <c r="HD44" s="74"/>
      <c r="HE44" s="74"/>
      <c r="HF44" s="74"/>
      <c r="HG44" s="74"/>
      <c r="HH44" s="74"/>
      <c r="HI44" s="74"/>
      <c r="HJ44" s="74"/>
      <c r="HK44" s="74"/>
      <c r="HL44" s="74"/>
      <c r="HM44" s="74"/>
      <c r="HN44" s="74"/>
      <c r="HO44" s="74"/>
      <c r="HP44" s="74"/>
      <c r="HQ44" s="74"/>
      <c r="HR44" s="74"/>
      <c r="HS44" s="74"/>
      <c r="HT44" s="74"/>
      <c r="HU44" s="74"/>
      <c r="HV44" s="74"/>
      <c r="HW44" s="74"/>
    </row>
    <row r="45" spans="1:231" s="42" customFormat="1" ht="20.100000000000001" customHeight="1" x14ac:dyDescent="0.2">
      <c r="A45" s="144" t="s">
        <v>15</v>
      </c>
      <c r="B45" s="145"/>
      <c r="C45" s="33"/>
      <c r="D45" s="26"/>
      <c r="E45" s="26"/>
      <c r="F45" s="34"/>
      <c r="G45" s="33"/>
      <c r="H45" s="26"/>
      <c r="I45" s="26"/>
      <c r="J45" s="34"/>
      <c r="K45" s="33"/>
      <c r="L45" s="26"/>
      <c r="M45" s="26"/>
      <c r="N45" s="34"/>
      <c r="O45" s="33"/>
      <c r="P45" s="26"/>
      <c r="Q45" s="26"/>
      <c r="R45" s="34"/>
      <c r="S45" s="33"/>
      <c r="T45" s="26"/>
      <c r="U45" s="26"/>
      <c r="V45" s="34"/>
      <c r="W45" s="33"/>
      <c r="X45" s="26"/>
      <c r="Y45" s="26"/>
      <c r="Z45" s="34"/>
      <c r="AA45" s="33"/>
      <c r="AB45" s="26"/>
      <c r="AC45" s="26"/>
      <c r="AD45" s="34"/>
      <c r="AE45" s="33"/>
      <c r="AF45" s="26"/>
      <c r="AG45" s="26"/>
      <c r="AH45" s="34"/>
      <c r="AI45" s="49" t="str">
        <f>AI52&amp;" + "&amp;AI53</f>
        <v>0 + 0</v>
      </c>
      <c r="AJ45" s="43"/>
      <c r="AK45" s="75"/>
      <c r="AL45" s="43"/>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row>
    <row r="46" spans="1:231" s="42" customFormat="1" ht="12" customHeight="1" x14ac:dyDescent="0.2">
      <c r="A46" s="146" t="str">
        <f>"- dělená směna"</f>
        <v>- dělená směna</v>
      </c>
      <c r="B46" s="147"/>
      <c r="C46" s="94" t="str">
        <f>IF(E45-D45&gt;=2/24,"Ano","")</f>
        <v/>
      </c>
      <c r="D46" s="95"/>
      <c r="E46" s="95"/>
      <c r="F46" s="96"/>
      <c r="G46" s="94" t="str">
        <f>IF(I45-H45&gt;=2/24,"Ano","")</f>
        <v/>
      </c>
      <c r="H46" s="95"/>
      <c r="I46" s="95"/>
      <c r="J46" s="96"/>
      <c r="K46" s="102" t="str">
        <f>IF(M45-L45&gt;=2/24,"Ano","")</f>
        <v/>
      </c>
      <c r="L46" s="103"/>
      <c r="M46" s="103"/>
      <c r="N46" s="104"/>
      <c r="O46" s="102" t="str">
        <f>IF(Q45-P45&gt;=2/24,"Ano","")</f>
        <v/>
      </c>
      <c r="P46" s="103"/>
      <c r="Q46" s="103"/>
      <c r="R46" s="104"/>
      <c r="S46" s="102" t="str">
        <f>IF(U45-T45&gt;=2/24,"Ano","")</f>
        <v/>
      </c>
      <c r="T46" s="103"/>
      <c r="U46" s="103"/>
      <c r="V46" s="104"/>
      <c r="W46" s="102" t="str">
        <f>IF(Y45-X45&gt;=2/24,"Ano","")</f>
        <v/>
      </c>
      <c r="X46" s="103"/>
      <c r="Y46" s="103"/>
      <c r="Z46" s="104"/>
      <c r="AA46" s="102" t="str">
        <f>IF(AC45-AB45&gt;=2/24,"Ano","")</f>
        <v/>
      </c>
      <c r="AB46" s="103"/>
      <c r="AC46" s="103"/>
      <c r="AD46" s="104"/>
      <c r="AE46" s="102" t="str">
        <f>IF(AG45-AF45&gt;=2/24,"Ano","")</f>
        <v/>
      </c>
      <c r="AF46" s="103"/>
      <c r="AG46" s="103"/>
      <c r="AH46" s="104"/>
      <c r="AI46" s="50">
        <f>COUNTIF(C46:AH46,"ano")</f>
        <v>0</v>
      </c>
      <c r="AJ46" s="43"/>
      <c r="AK46" s="75"/>
      <c r="AL46" s="43"/>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row>
    <row r="47" spans="1:231" s="42" customFormat="1" ht="20.100000000000001" customHeight="1" x14ac:dyDescent="0.2">
      <c r="A47" s="148" t="s">
        <v>26</v>
      </c>
      <c r="B47" s="149"/>
      <c r="C47" s="35"/>
      <c r="D47" s="23"/>
      <c r="E47" s="23"/>
      <c r="F47" s="36"/>
      <c r="G47" s="35"/>
      <c r="H47" s="23"/>
      <c r="I47" s="23"/>
      <c r="J47" s="36"/>
      <c r="K47" s="35"/>
      <c r="L47" s="23"/>
      <c r="M47" s="23"/>
      <c r="N47" s="36"/>
      <c r="O47" s="35"/>
      <c r="P47" s="23"/>
      <c r="Q47" s="23"/>
      <c r="R47" s="36"/>
      <c r="S47" s="35"/>
      <c r="T47" s="23"/>
      <c r="U47" s="23"/>
      <c r="V47" s="36"/>
      <c r="W47" s="35"/>
      <c r="X47" s="23"/>
      <c r="Y47" s="23"/>
      <c r="Z47" s="36"/>
      <c r="AA47" s="35"/>
      <c r="AB47" s="23"/>
      <c r="AC47" s="23"/>
      <c r="AD47" s="36"/>
      <c r="AE47" s="35"/>
      <c r="AF47" s="23"/>
      <c r="AG47" s="23"/>
      <c r="AH47" s="36"/>
      <c r="AI47" s="51" t="str">
        <f>AI54&amp;" + "&amp;AI55</f>
        <v>0 + 0</v>
      </c>
      <c r="AJ47" s="43"/>
      <c r="AK47" s="75"/>
      <c r="AL47" s="43"/>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c r="GP47" s="44"/>
      <c r="GQ47" s="44"/>
      <c r="GR47" s="44"/>
      <c r="GS47" s="44"/>
      <c r="GT47" s="44"/>
      <c r="GU47" s="44"/>
      <c r="GV47" s="44"/>
      <c r="GW47" s="44"/>
      <c r="GX47" s="44"/>
      <c r="GY47" s="44"/>
      <c r="GZ47" s="44"/>
      <c r="HA47" s="44"/>
      <c r="HB47" s="44"/>
      <c r="HC47" s="44"/>
      <c r="HD47" s="44"/>
      <c r="HE47" s="44"/>
      <c r="HF47" s="44"/>
      <c r="HG47" s="44"/>
      <c r="HH47" s="44"/>
      <c r="HI47" s="44"/>
      <c r="HJ47" s="44"/>
      <c r="HK47" s="44"/>
      <c r="HL47" s="44"/>
      <c r="HM47" s="44"/>
      <c r="HN47" s="44"/>
      <c r="HO47" s="44"/>
      <c r="HP47" s="44"/>
      <c r="HQ47" s="44"/>
      <c r="HR47" s="44"/>
      <c r="HS47" s="44"/>
      <c r="HT47" s="44"/>
      <c r="HU47" s="44"/>
      <c r="HV47" s="44"/>
      <c r="HW47" s="44"/>
    </row>
    <row r="48" spans="1:231" s="42" customFormat="1" ht="20.100000000000001" customHeight="1" x14ac:dyDescent="0.2">
      <c r="A48" s="100" t="str">
        <f>"- práce v noci z práce 
přesčas a směn"</f>
        <v>- práce v noci z práce 
přesčas a směn</v>
      </c>
      <c r="B48" s="101"/>
      <c r="C48" s="35"/>
      <c r="D48" s="23"/>
      <c r="E48" s="23"/>
      <c r="F48" s="36"/>
      <c r="G48" s="35"/>
      <c r="H48" s="23"/>
      <c r="I48" s="23"/>
      <c r="J48" s="36"/>
      <c r="K48" s="35"/>
      <c r="L48" s="23"/>
      <c r="M48" s="23"/>
      <c r="N48" s="36"/>
      <c r="O48" s="35"/>
      <c r="P48" s="23"/>
      <c r="Q48" s="23"/>
      <c r="R48" s="36"/>
      <c r="S48" s="35"/>
      <c r="T48" s="23"/>
      <c r="U48" s="23"/>
      <c r="V48" s="36"/>
      <c r="W48" s="35"/>
      <c r="X48" s="23"/>
      <c r="Y48" s="23"/>
      <c r="Z48" s="36"/>
      <c r="AA48" s="35"/>
      <c r="AB48" s="23"/>
      <c r="AC48" s="23"/>
      <c r="AD48" s="36"/>
      <c r="AE48" s="35"/>
      <c r="AF48" s="23"/>
      <c r="AG48" s="23"/>
      <c r="AH48" s="36"/>
      <c r="AI48" s="52">
        <f>ROUND((SUMIF(C44:AH44,"=do",C48:AH48)-SUMIF(C44:AH44,"=od",C48:AH48))*24,1)</f>
        <v>0</v>
      </c>
      <c r="AJ48" s="43"/>
      <c r="AK48" s="75"/>
      <c r="AL48" s="43"/>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c r="GP48" s="44"/>
      <c r="GQ48" s="44"/>
      <c r="GR48" s="44"/>
      <c r="GS48" s="44"/>
      <c r="GT48" s="44"/>
      <c r="GU48" s="44"/>
      <c r="GV48" s="44"/>
      <c r="GW48" s="44"/>
      <c r="GX48" s="44"/>
      <c r="GY48" s="44"/>
      <c r="GZ48" s="44"/>
      <c r="HA48" s="44"/>
      <c r="HB48" s="44"/>
      <c r="HC48" s="44"/>
      <c r="HD48" s="44"/>
      <c r="HE48" s="44"/>
      <c r="HF48" s="44"/>
      <c r="HG48" s="44"/>
      <c r="HH48" s="44"/>
      <c r="HI48" s="44"/>
      <c r="HJ48" s="44"/>
      <c r="HK48" s="44"/>
      <c r="HL48" s="44"/>
      <c r="HM48" s="44"/>
      <c r="HN48" s="44"/>
      <c r="HO48" s="44"/>
      <c r="HP48" s="44"/>
      <c r="HQ48" s="44"/>
      <c r="HR48" s="44"/>
      <c r="HS48" s="44"/>
      <c r="HT48" s="44"/>
      <c r="HU48" s="44"/>
      <c r="HV48" s="44"/>
      <c r="HW48" s="44"/>
    </row>
    <row r="49" spans="1:231" s="42" customFormat="1" ht="14.25" customHeight="1" x14ac:dyDescent="0.2">
      <c r="A49" s="150" t="s">
        <v>19</v>
      </c>
      <c r="B49" s="151"/>
      <c r="C49" s="110" t="str">
        <f>ROUND((D45-C45+F45-E45+D47-C47+F47-E47)*24,2)&amp;" / "&amp;ROUND((D48-C48+F48-E48)*24,2)</f>
        <v>0 / 0</v>
      </c>
      <c r="D49" s="111"/>
      <c r="E49" s="111"/>
      <c r="F49" s="112"/>
      <c r="G49" s="110" t="str">
        <f t="shared" ref="G49" si="93">ROUND((H45-G45+J45-I45+H47-G47+J47-I47)*24,2)&amp;" / "&amp;ROUND((H48-G48+J48-I48)*24,2)</f>
        <v>0 / 0</v>
      </c>
      <c r="H49" s="111"/>
      <c r="I49" s="111"/>
      <c r="J49" s="112"/>
      <c r="K49" s="110" t="str">
        <f t="shared" ref="K49" si="94">ROUND((L45-K45+N45-M45+L47-K47+N47-M47)*24,2)&amp;" / "&amp;ROUND((L48-K48+N48-M48)*24,2)</f>
        <v>0 / 0</v>
      </c>
      <c r="L49" s="111"/>
      <c r="M49" s="111"/>
      <c r="N49" s="112"/>
      <c r="O49" s="110" t="str">
        <f t="shared" ref="O49" si="95">ROUND((P45-O45+R45-Q45+P47-O47+R47-Q47)*24,2)&amp;" / "&amp;ROUND((P48-O48+R48-Q48)*24,2)</f>
        <v>0 / 0</v>
      </c>
      <c r="P49" s="111"/>
      <c r="Q49" s="111"/>
      <c r="R49" s="112"/>
      <c r="S49" s="110" t="str">
        <f t="shared" ref="S49" si="96">ROUND((T45-S45+V45-U45+T47-S47+V47-U47)*24,2)&amp;" / "&amp;ROUND((T48-S48+V48-U48)*24,2)</f>
        <v>0 / 0</v>
      </c>
      <c r="T49" s="111"/>
      <c r="U49" s="111"/>
      <c r="V49" s="112"/>
      <c r="W49" s="110" t="str">
        <f t="shared" ref="W49" si="97">ROUND((X45-W45+Z45-Y45+X47-W47+Z47-Y47)*24,2)&amp;" / "&amp;ROUND((X48-W48+Z48-Y48)*24,2)</f>
        <v>0 / 0</v>
      </c>
      <c r="X49" s="111"/>
      <c r="Y49" s="111"/>
      <c r="Z49" s="112"/>
      <c r="AA49" s="110" t="str">
        <f t="shared" ref="AA49" si="98">ROUND((AB45-AA45+AD45-AC45+AB47-AA47+AD47-AC47)*24,2)&amp;" / "&amp;ROUND((AB48-AA48+AD48-AC48)*24,2)</f>
        <v>0 / 0</v>
      </c>
      <c r="AB49" s="111"/>
      <c r="AC49" s="111"/>
      <c r="AD49" s="112"/>
      <c r="AE49" s="110" t="str">
        <f t="shared" ref="AE49" si="99">ROUND((AF45-AE45+AH45-AG45+AF47-AE47+AH47-AG47)*24,2)&amp;" / "&amp;ROUND((AF48-AE48+AH48-AG48)*24,2)</f>
        <v>0 / 0</v>
      </c>
      <c r="AF49" s="111"/>
      <c r="AG49" s="111"/>
      <c r="AH49" s="112"/>
      <c r="AI49" s="53"/>
      <c r="AJ49" s="43"/>
      <c r="AK49" s="75"/>
      <c r="AL49" s="43"/>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c r="GN49" s="44"/>
      <c r="GO49" s="44"/>
      <c r="GP49" s="44"/>
      <c r="GQ49" s="44"/>
      <c r="GR49" s="44"/>
      <c r="GS49" s="44"/>
      <c r="GT49" s="44"/>
      <c r="GU49" s="44"/>
      <c r="GV49" s="44"/>
      <c r="GW49" s="44"/>
      <c r="GX49" s="44"/>
      <c r="GY49" s="44"/>
      <c r="GZ49" s="44"/>
      <c r="HA49" s="44"/>
      <c r="HB49" s="44"/>
      <c r="HC49" s="44"/>
      <c r="HD49" s="44"/>
      <c r="HE49" s="44"/>
      <c r="HF49" s="44"/>
      <c r="HG49" s="44"/>
      <c r="HH49" s="44"/>
      <c r="HI49" s="44"/>
      <c r="HJ49" s="44"/>
      <c r="HK49" s="44"/>
      <c r="HL49" s="44"/>
      <c r="HM49" s="44"/>
      <c r="HN49" s="44"/>
      <c r="HO49" s="44"/>
      <c r="HP49" s="44"/>
      <c r="HQ49" s="44"/>
      <c r="HR49" s="44"/>
      <c r="HS49" s="44"/>
      <c r="HT49" s="44"/>
      <c r="HU49" s="44"/>
      <c r="HV49" s="44"/>
      <c r="HW49" s="44"/>
    </row>
    <row r="50" spans="1:231" s="42" customFormat="1" ht="20.100000000000001" customHeight="1" x14ac:dyDescent="0.25">
      <c r="A50" s="152" t="s">
        <v>18</v>
      </c>
      <c r="B50" s="153"/>
      <c r="C50" s="37"/>
      <c r="D50" s="30"/>
      <c r="E50" s="30"/>
      <c r="F50" s="38"/>
      <c r="G50" s="37"/>
      <c r="H50" s="30"/>
      <c r="I50" s="30"/>
      <c r="J50" s="38"/>
      <c r="K50" s="37"/>
      <c r="L50" s="30"/>
      <c r="M50" s="30"/>
      <c r="N50" s="38"/>
      <c r="O50" s="37"/>
      <c r="P50" s="30"/>
      <c r="Q50" s="30"/>
      <c r="R50" s="38"/>
      <c r="S50" s="89"/>
      <c r="T50" s="30"/>
      <c r="U50" s="30"/>
      <c r="V50" s="38"/>
      <c r="W50" s="37"/>
      <c r="X50" s="30"/>
      <c r="Y50" s="30"/>
      <c r="Z50" s="38"/>
      <c r="AA50" s="37"/>
      <c r="AB50" s="30"/>
      <c r="AC50" s="30"/>
      <c r="AD50" s="38"/>
      <c r="AE50" s="37"/>
      <c r="AF50" s="30"/>
      <c r="AG50" s="30"/>
      <c r="AH50" s="38"/>
      <c r="AI50" s="54">
        <f>(SUMIF(C44:AH44,"=do",C50:AH50)-SUMIF(C44:AH44,"=od",C50:AH50))*24</f>
        <v>0</v>
      </c>
      <c r="AJ50" s="43"/>
      <c r="AL50" s="43"/>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c r="GN50" s="44"/>
      <c r="GO50" s="44"/>
      <c r="GP50" s="44"/>
      <c r="GQ50" s="44"/>
      <c r="GR50" s="44"/>
      <c r="GS50" s="44"/>
      <c r="GT50" s="44"/>
      <c r="GU50" s="44"/>
      <c r="GV50" s="44"/>
      <c r="GW50" s="44"/>
      <c r="GX50" s="44"/>
      <c r="GY50" s="44"/>
      <c r="GZ50" s="44"/>
      <c r="HA50" s="44"/>
      <c r="HB50" s="44"/>
      <c r="HC50" s="44"/>
      <c r="HD50" s="44"/>
      <c r="HE50" s="44"/>
      <c r="HF50" s="44"/>
      <c r="HG50" s="44"/>
      <c r="HH50" s="44"/>
      <c r="HI50" s="44"/>
      <c r="HJ50" s="44"/>
      <c r="HK50" s="44"/>
      <c r="HL50" s="44"/>
      <c r="HM50" s="44"/>
      <c r="HN50" s="44"/>
      <c r="HO50" s="44"/>
      <c r="HP50" s="44"/>
      <c r="HQ50" s="44"/>
      <c r="HR50" s="44"/>
      <c r="HS50" s="44"/>
      <c r="HT50" s="44"/>
      <c r="HU50" s="44"/>
      <c r="HV50" s="44"/>
      <c r="HW50" s="44"/>
    </row>
    <row r="51" spans="1:231" s="42" customFormat="1" ht="20.100000000000001" customHeight="1" thickBot="1" x14ac:dyDescent="0.3">
      <c r="A51" s="105" t="s">
        <v>25</v>
      </c>
      <c r="B51" s="106"/>
      <c r="C51" s="107"/>
      <c r="D51" s="108"/>
      <c r="E51" s="108"/>
      <c r="F51" s="109"/>
      <c r="G51" s="107"/>
      <c r="H51" s="108"/>
      <c r="I51" s="108"/>
      <c r="J51" s="109"/>
      <c r="K51" s="107"/>
      <c r="L51" s="108"/>
      <c r="M51" s="108"/>
      <c r="N51" s="109"/>
      <c r="O51" s="107"/>
      <c r="P51" s="108"/>
      <c r="Q51" s="108"/>
      <c r="R51" s="109"/>
      <c r="S51" s="107"/>
      <c r="T51" s="108"/>
      <c r="U51" s="108"/>
      <c r="V51" s="109"/>
      <c r="W51" s="107"/>
      <c r="X51" s="108"/>
      <c r="Y51" s="108"/>
      <c r="Z51" s="109"/>
      <c r="AA51" s="107"/>
      <c r="AB51" s="108"/>
      <c r="AC51" s="108"/>
      <c r="AD51" s="109"/>
      <c r="AE51" s="107"/>
      <c r="AF51" s="108"/>
      <c r="AG51" s="108"/>
      <c r="AH51" s="109"/>
      <c r="AI51" s="73">
        <f>SUM(C51:AE51)</f>
        <v>0</v>
      </c>
      <c r="AJ51" s="43"/>
      <c r="AL51" s="43"/>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c r="GN51" s="44"/>
      <c r="GO51" s="44"/>
      <c r="GP51" s="44"/>
      <c r="GQ51" s="44"/>
      <c r="GR51" s="44"/>
      <c r="GS51" s="44"/>
      <c r="GT51" s="44"/>
      <c r="GU51" s="44"/>
      <c r="GV51" s="44"/>
      <c r="GW51" s="44"/>
      <c r="GX51" s="44"/>
      <c r="GY51" s="44"/>
      <c r="GZ51" s="44"/>
      <c r="HA51" s="44"/>
      <c r="HB51" s="44"/>
      <c r="HC51" s="44"/>
      <c r="HD51" s="44"/>
      <c r="HE51" s="44"/>
      <c r="HF51" s="44"/>
      <c r="HG51" s="44"/>
      <c r="HH51" s="44"/>
      <c r="HI51" s="44"/>
      <c r="HJ51" s="44"/>
      <c r="HK51" s="44"/>
      <c r="HL51" s="44"/>
      <c r="HM51" s="44"/>
      <c r="HN51" s="44"/>
      <c r="HO51" s="44"/>
      <c r="HP51" s="44"/>
      <c r="HQ51" s="44"/>
      <c r="HR51" s="44"/>
      <c r="HS51" s="44"/>
      <c r="HT51" s="44"/>
      <c r="HU51" s="44"/>
      <c r="HV51" s="44"/>
      <c r="HW51" s="44"/>
    </row>
    <row r="52" spans="1:231" s="45" customFormat="1" ht="14.25" hidden="1" customHeight="1" thickTop="1" x14ac:dyDescent="0.25">
      <c r="A52" s="97" t="s">
        <v>20</v>
      </c>
      <c r="B52" s="98"/>
      <c r="C52" s="58">
        <f>IF(C$6="",0,IF(WEEKDAY(C$6-1)&lt;6,(D45-C45+F45-E45)*24,0))</f>
        <v>0</v>
      </c>
      <c r="D52" s="59">
        <f>C52</f>
        <v>0</v>
      </c>
      <c r="E52" s="59">
        <f>C52</f>
        <v>0</v>
      </c>
      <c r="F52" s="60">
        <f>C52</f>
        <v>0</v>
      </c>
      <c r="G52" s="58">
        <f>IF(G$6="",0,IF(WEEKDAY(G$6-1)&lt;6,(H45-G45+J45-I45)*24,0))</f>
        <v>0</v>
      </c>
      <c r="H52" s="59">
        <f>G52</f>
        <v>0</v>
      </c>
      <c r="I52" s="59">
        <f>G52</f>
        <v>0</v>
      </c>
      <c r="J52" s="60">
        <f>G52</f>
        <v>0</v>
      </c>
      <c r="K52" s="58">
        <f>IF(K$6="",0,IF(WEEKDAY(K$6-1)&lt;6,(L45-K45+N45-M45)*24,0))</f>
        <v>0</v>
      </c>
      <c r="L52" s="59">
        <f>K52</f>
        <v>0</v>
      </c>
      <c r="M52" s="59">
        <f>K52</f>
        <v>0</v>
      </c>
      <c r="N52" s="60">
        <f>K52</f>
        <v>0</v>
      </c>
      <c r="O52" s="58">
        <f>IF(O$6="",0,IF(WEEKDAY(O$6-1)&lt;6,(P45-O45+R45-Q45)*24,0))</f>
        <v>0</v>
      </c>
      <c r="P52" s="59">
        <f>O52</f>
        <v>0</v>
      </c>
      <c r="Q52" s="59">
        <f>O52</f>
        <v>0</v>
      </c>
      <c r="R52" s="60">
        <f>O52</f>
        <v>0</v>
      </c>
      <c r="S52" s="58">
        <f>IF(S$6="",0,IF(WEEKDAY(S$6-1)&lt;6,(T45-S45+V45-U45)*24,0))</f>
        <v>0</v>
      </c>
      <c r="T52" s="59">
        <f>S52</f>
        <v>0</v>
      </c>
      <c r="U52" s="59">
        <f>S52</f>
        <v>0</v>
      </c>
      <c r="V52" s="60">
        <f>S52</f>
        <v>0</v>
      </c>
      <c r="W52" s="58">
        <f>IF(W$6="",0,IF(WEEKDAY(W$6-1)&lt;6,(X45-W45+Z45-Y45)*24,0))</f>
        <v>0</v>
      </c>
      <c r="X52" s="59">
        <f>W52</f>
        <v>0</v>
      </c>
      <c r="Y52" s="59">
        <f>W52</f>
        <v>0</v>
      </c>
      <c r="Z52" s="60">
        <f>W52</f>
        <v>0</v>
      </c>
      <c r="AA52" s="58">
        <f>IF(AA$6="",0,IF(WEEKDAY(AA$6-1)&lt;6,(AB45-AA45+AD45-AC45)*24,0))</f>
        <v>0</v>
      </c>
      <c r="AB52" s="59">
        <f>AA52</f>
        <v>0</v>
      </c>
      <c r="AC52" s="59">
        <f>AA52</f>
        <v>0</v>
      </c>
      <c r="AD52" s="60">
        <f>AA52</f>
        <v>0</v>
      </c>
      <c r="AE52" s="58">
        <f>IF(AE$6="",0,IF(WEEKDAY(AE$6-1)&lt;6,(AF45-AE45+AH45-AG45)*24,0))</f>
        <v>0</v>
      </c>
      <c r="AF52" s="59">
        <f>AE52</f>
        <v>0</v>
      </c>
      <c r="AG52" s="59">
        <f>AE52</f>
        <v>0</v>
      </c>
      <c r="AH52" s="60">
        <f>AE52</f>
        <v>0</v>
      </c>
      <c r="AI52" s="85">
        <f>ROUND(C52+G52+K52+O52+S52+W52+AA52+AE52,2)</f>
        <v>0</v>
      </c>
      <c r="AJ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row>
    <row r="53" spans="1:231" s="45" customFormat="1" ht="14.25" hidden="1" customHeight="1" x14ac:dyDescent="0.25">
      <c r="A53" s="97" t="s">
        <v>21</v>
      </c>
      <c r="B53" s="98"/>
      <c r="C53" s="58">
        <f>IF(C$6="",0,IF(WEEKDAY(C$6-1)&gt;5,(D45-C45+F45-E45)*24,0))</f>
        <v>0</v>
      </c>
      <c r="D53" s="59">
        <f t="shared" ref="D53:D55" si="100">C53</f>
        <v>0</v>
      </c>
      <c r="E53" s="59">
        <f t="shared" ref="E53:E55" si="101">C53</f>
        <v>0</v>
      </c>
      <c r="F53" s="60">
        <f t="shared" ref="F53:F55" si="102">C53</f>
        <v>0</v>
      </c>
      <c r="G53" s="58">
        <f>IF(G$6="",0,IF(WEEKDAY(G$6-1)&gt;5,(H45-G45+J45-I45)*24,0))</f>
        <v>0</v>
      </c>
      <c r="H53" s="59">
        <f t="shared" ref="H53:H55" si="103">G53</f>
        <v>0</v>
      </c>
      <c r="I53" s="59">
        <f t="shared" ref="I53:I55" si="104">G53</f>
        <v>0</v>
      </c>
      <c r="J53" s="60">
        <f t="shared" ref="J53:J55" si="105">G53</f>
        <v>0</v>
      </c>
      <c r="K53" s="58">
        <f>IF(K$6="",0,IF(WEEKDAY(K$6-1)&gt;5,(L45-K45+N45-M45)*24,0))</f>
        <v>0</v>
      </c>
      <c r="L53" s="59">
        <f t="shared" ref="L53:L55" si="106">K53</f>
        <v>0</v>
      </c>
      <c r="M53" s="59">
        <f t="shared" ref="M53:M55" si="107">K53</f>
        <v>0</v>
      </c>
      <c r="N53" s="60">
        <f t="shared" ref="N53:N55" si="108">K53</f>
        <v>0</v>
      </c>
      <c r="O53" s="58">
        <f>IF(O$6="",0,IF(WEEKDAY(O$6-1)&gt;5,(P45-O45+R45-Q45)*24,0))</f>
        <v>0</v>
      </c>
      <c r="P53" s="59">
        <f t="shared" ref="P53:P55" si="109">O53</f>
        <v>0</v>
      </c>
      <c r="Q53" s="59">
        <f t="shared" ref="Q53:Q55" si="110">O53</f>
        <v>0</v>
      </c>
      <c r="R53" s="60">
        <f t="shared" ref="R53:R55" si="111">O53</f>
        <v>0</v>
      </c>
      <c r="S53" s="58">
        <f>IF(S$6="",0,IF(WEEKDAY(S$6-1)&gt;5,(T45-S45+V45-U45)*24,0))</f>
        <v>0</v>
      </c>
      <c r="T53" s="59">
        <f t="shared" ref="T53:T55" si="112">S53</f>
        <v>0</v>
      </c>
      <c r="U53" s="59">
        <f t="shared" ref="U53:U55" si="113">S53</f>
        <v>0</v>
      </c>
      <c r="V53" s="60">
        <f t="shared" ref="V53:V55" si="114">S53</f>
        <v>0</v>
      </c>
      <c r="W53" s="58">
        <f>IF(W$6="",0,IF(WEEKDAY(W$6-1)&gt;5,(X45-W45+Z45-Y45)*24,0))</f>
        <v>0</v>
      </c>
      <c r="X53" s="59">
        <f t="shared" ref="X53:X55" si="115">W53</f>
        <v>0</v>
      </c>
      <c r="Y53" s="59">
        <f t="shared" ref="Y53:Y55" si="116">W53</f>
        <v>0</v>
      </c>
      <c r="Z53" s="60">
        <f t="shared" ref="Z53:Z55" si="117">W53</f>
        <v>0</v>
      </c>
      <c r="AA53" s="58">
        <f>IF(AA$6="",0,IF(WEEKDAY(AA$6-1)&gt;5,(AB45-AA45+AD45-AC45)*24,0))</f>
        <v>0</v>
      </c>
      <c r="AB53" s="59">
        <f t="shared" ref="AB53:AB55" si="118">AA53</f>
        <v>0</v>
      </c>
      <c r="AC53" s="59">
        <f t="shared" ref="AC53:AC55" si="119">AA53</f>
        <v>0</v>
      </c>
      <c r="AD53" s="60">
        <f t="shared" ref="AD53:AD55" si="120">AA53</f>
        <v>0</v>
      </c>
      <c r="AE53" s="58">
        <f>IF(AE$6="",0,IF(WEEKDAY(AE$6-1)&gt;5,(AF45-AE45+AH45-AG45)*24,0))</f>
        <v>0</v>
      </c>
      <c r="AF53" s="59">
        <f t="shared" ref="AF53:AF55" si="121">AE53</f>
        <v>0</v>
      </c>
      <c r="AG53" s="59">
        <f t="shared" ref="AG53:AG55" si="122">AE53</f>
        <v>0</v>
      </c>
      <c r="AH53" s="60">
        <f t="shared" ref="AH53:AH55" si="123">AE53</f>
        <v>0</v>
      </c>
      <c r="AI53" s="87">
        <f>ROUND(C53+G53+K53+O53+S53+W53+AA53+AE53,2)</f>
        <v>0</v>
      </c>
      <c r="AJ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c r="GF53" s="46"/>
      <c r="GG53" s="46"/>
      <c r="GH53" s="46"/>
      <c r="GI53" s="46"/>
      <c r="GJ53" s="46"/>
      <c r="GK53" s="46"/>
      <c r="GL53" s="46"/>
      <c r="GM53" s="46"/>
      <c r="GN53" s="46"/>
      <c r="GO53" s="46"/>
      <c r="GP53" s="46"/>
      <c r="GQ53" s="46"/>
      <c r="GR53" s="46"/>
      <c r="GS53" s="46"/>
      <c r="GT53" s="46"/>
      <c r="GU53" s="46"/>
      <c r="GV53" s="46"/>
      <c r="GW53" s="46"/>
      <c r="GX53" s="46"/>
      <c r="GY53" s="46"/>
      <c r="GZ53" s="46"/>
      <c r="HA53" s="46"/>
      <c r="HB53" s="46"/>
      <c r="HC53" s="46"/>
      <c r="HD53" s="46"/>
      <c r="HE53" s="46"/>
      <c r="HF53" s="46"/>
      <c r="HG53" s="46"/>
      <c r="HH53" s="46"/>
      <c r="HI53" s="46"/>
      <c r="HJ53" s="46"/>
      <c r="HK53" s="46"/>
      <c r="HL53" s="46"/>
      <c r="HM53" s="46"/>
      <c r="HN53" s="46"/>
      <c r="HO53" s="46"/>
      <c r="HP53" s="46"/>
      <c r="HQ53" s="46"/>
      <c r="HR53" s="46"/>
      <c r="HS53" s="46"/>
      <c r="HT53" s="46"/>
      <c r="HU53" s="46"/>
      <c r="HV53" s="46"/>
      <c r="HW53" s="46"/>
    </row>
    <row r="54" spans="1:231" s="45" customFormat="1" ht="14.25" hidden="1" customHeight="1" x14ac:dyDescent="0.25">
      <c r="A54" s="97" t="s">
        <v>22</v>
      </c>
      <c r="B54" s="98"/>
      <c r="C54" s="58">
        <f>IF(C$6="",0,IF(WEEKDAY(C$6-1)&lt;6,(D47-C47+F47-E47)*24,0))</f>
        <v>0</v>
      </c>
      <c r="D54" s="59">
        <f t="shared" si="100"/>
        <v>0</v>
      </c>
      <c r="E54" s="59">
        <f t="shared" si="101"/>
        <v>0</v>
      </c>
      <c r="F54" s="60">
        <f t="shared" si="102"/>
        <v>0</v>
      </c>
      <c r="G54" s="58">
        <f>IF(G$6="",0,IF(WEEKDAY(G$6-1)&lt;6,(H47-G47+J47-I47)*24,0))</f>
        <v>0</v>
      </c>
      <c r="H54" s="59">
        <f t="shared" si="103"/>
        <v>0</v>
      </c>
      <c r="I54" s="59">
        <f t="shared" si="104"/>
        <v>0</v>
      </c>
      <c r="J54" s="60">
        <f t="shared" si="105"/>
        <v>0</v>
      </c>
      <c r="K54" s="58">
        <f>IF(K$6="",0,IF(WEEKDAY(K$6-1)&lt;6,(L47-K47+N47-M47)*24,0))</f>
        <v>0</v>
      </c>
      <c r="L54" s="59">
        <f t="shared" si="106"/>
        <v>0</v>
      </c>
      <c r="M54" s="59">
        <f t="shared" si="107"/>
        <v>0</v>
      </c>
      <c r="N54" s="60">
        <f t="shared" si="108"/>
        <v>0</v>
      </c>
      <c r="O54" s="58">
        <f>IF(O$6="",0,IF(WEEKDAY(O$6-1)&lt;6,(P47-O47+R47-Q47)*24,0))</f>
        <v>0</v>
      </c>
      <c r="P54" s="59">
        <f t="shared" si="109"/>
        <v>0</v>
      </c>
      <c r="Q54" s="59">
        <f t="shared" si="110"/>
        <v>0</v>
      </c>
      <c r="R54" s="60">
        <f t="shared" si="111"/>
        <v>0</v>
      </c>
      <c r="S54" s="58">
        <f>IF(S$6="",0,IF(WEEKDAY(S$6-1)&lt;6,(T47-S47+V47-U47)*24,0))</f>
        <v>0</v>
      </c>
      <c r="T54" s="59">
        <f t="shared" si="112"/>
        <v>0</v>
      </c>
      <c r="U54" s="59">
        <f t="shared" si="113"/>
        <v>0</v>
      </c>
      <c r="V54" s="60">
        <f t="shared" si="114"/>
        <v>0</v>
      </c>
      <c r="W54" s="58">
        <f>IF(W$6="",0,IF(WEEKDAY(W$6-1)&lt;6,(X47-W47+Z47-Y47)*24,0))</f>
        <v>0</v>
      </c>
      <c r="X54" s="59">
        <f t="shared" si="115"/>
        <v>0</v>
      </c>
      <c r="Y54" s="59">
        <f t="shared" si="116"/>
        <v>0</v>
      </c>
      <c r="Z54" s="60">
        <f t="shared" si="117"/>
        <v>0</v>
      </c>
      <c r="AA54" s="58">
        <f>IF(AA$6="",0,IF(WEEKDAY(AA$6-1)&lt;6,(AB47-AA47+AD47-AC47)*24,0))</f>
        <v>0</v>
      </c>
      <c r="AB54" s="59">
        <f t="shared" si="118"/>
        <v>0</v>
      </c>
      <c r="AC54" s="59">
        <f t="shared" si="119"/>
        <v>0</v>
      </c>
      <c r="AD54" s="60">
        <f t="shared" si="120"/>
        <v>0</v>
      </c>
      <c r="AE54" s="58">
        <f>IF(AE$6="",0,IF(WEEKDAY(AE$6-1)&lt;6,(AF47-AE47+AH47-AG47)*24,0))</f>
        <v>0</v>
      </c>
      <c r="AF54" s="59">
        <f t="shared" si="121"/>
        <v>0</v>
      </c>
      <c r="AG54" s="59">
        <f t="shared" si="122"/>
        <v>0</v>
      </c>
      <c r="AH54" s="60">
        <f t="shared" si="123"/>
        <v>0</v>
      </c>
      <c r="AI54" s="87">
        <f>ROUND(C54+G54+K54+O54+S54+W54+AA54+AE54,2)</f>
        <v>0</v>
      </c>
      <c r="AJ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row>
    <row r="55" spans="1:231" s="45" customFormat="1" ht="14.25" hidden="1" customHeight="1" thickBot="1" x14ac:dyDescent="0.3">
      <c r="A55" s="92" t="s">
        <v>23</v>
      </c>
      <c r="B55" s="93"/>
      <c r="C55" s="61">
        <f>IF(C$6="",0,IF(WEEKDAY(C$6-1)&gt;5,(D47-C47+F47-E47)*24,0))</f>
        <v>0</v>
      </c>
      <c r="D55" s="62">
        <f t="shared" si="100"/>
        <v>0</v>
      </c>
      <c r="E55" s="62">
        <f t="shared" si="101"/>
        <v>0</v>
      </c>
      <c r="F55" s="63">
        <f t="shared" si="102"/>
        <v>0</v>
      </c>
      <c r="G55" s="61">
        <f>IF(G$6="",0,IF(WEEKDAY(G$6-1)&gt;5,(H47-G47+J47-I47)*24,0))</f>
        <v>0</v>
      </c>
      <c r="H55" s="62">
        <f t="shared" si="103"/>
        <v>0</v>
      </c>
      <c r="I55" s="62">
        <f t="shared" si="104"/>
        <v>0</v>
      </c>
      <c r="J55" s="63">
        <f t="shared" si="105"/>
        <v>0</v>
      </c>
      <c r="K55" s="61">
        <f>IF(K$6="",0,IF(WEEKDAY(K$6-1)&gt;5,(L47-K47+N47-M47)*24,0))</f>
        <v>0</v>
      </c>
      <c r="L55" s="62">
        <f t="shared" si="106"/>
        <v>0</v>
      </c>
      <c r="M55" s="62">
        <f t="shared" si="107"/>
        <v>0</v>
      </c>
      <c r="N55" s="63">
        <f t="shared" si="108"/>
        <v>0</v>
      </c>
      <c r="O55" s="61">
        <f>IF(O$6="",0,IF(WEEKDAY(O$6-1)&gt;5,(P47-O47+R47-Q47)*24,0))</f>
        <v>0</v>
      </c>
      <c r="P55" s="62">
        <f t="shared" si="109"/>
        <v>0</v>
      </c>
      <c r="Q55" s="62">
        <f t="shared" si="110"/>
        <v>0</v>
      </c>
      <c r="R55" s="63">
        <f t="shared" si="111"/>
        <v>0</v>
      </c>
      <c r="S55" s="61">
        <f>IF(S$6="",0,IF(WEEKDAY(S$6-1)&gt;5,(T47-S47+V47-U47)*24,0))</f>
        <v>0</v>
      </c>
      <c r="T55" s="62">
        <f t="shared" si="112"/>
        <v>0</v>
      </c>
      <c r="U55" s="62">
        <f t="shared" si="113"/>
        <v>0</v>
      </c>
      <c r="V55" s="63">
        <f t="shared" si="114"/>
        <v>0</v>
      </c>
      <c r="W55" s="61">
        <f>IF(W$6="",0,IF(WEEKDAY(W$6-1)&gt;5,(X47-W47+Z47-Y47)*24,0))</f>
        <v>0</v>
      </c>
      <c r="X55" s="62">
        <f t="shared" si="115"/>
        <v>0</v>
      </c>
      <c r="Y55" s="62">
        <f t="shared" si="116"/>
        <v>0</v>
      </c>
      <c r="Z55" s="63">
        <f t="shared" si="117"/>
        <v>0</v>
      </c>
      <c r="AA55" s="61">
        <f>IF(AA$6="",0,IF(WEEKDAY(AA$6-1)&gt;5,(AB47-AA47+AD47-AC47)*24,0))</f>
        <v>0</v>
      </c>
      <c r="AB55" s="62">
        <f t="shared" si="118"/>
        <v>0</v>
      </c>
      <c r="AC55" s="62">
        <f t="shared" si="119"/>
        <v>0</v>
      </c>
      <c r="AD55" s="63">
        <f t="shared" si="120"/>
        <v>0</v>
      </c>
      <c r="AE55" s="61">
        <f>IF(AE$6="",0,IF(WEEKDAY(AE$6-1)&gt;5,(AF47-AE47+AH47-AG47)*24,0))</f>
        <v>0</v>
      </c>
      <c r="AF55" s="62">
        <f t="shared" si="121"/>
        <v>0</v>
      </c>
      <c r="AG55" s="62">
        <f t="shared" si="122"/>
        <v>0</v>
      </c>
      <c r="AH55" s="63">
        <f t="shared" si="123"/>
        <v>0</v>
      </c>
      <c r="AI55" s="88">
        <f>ROUND(C55+G55+K55+O55+S55+W55+AA55+AE55,2)</f>
        <v>0</v>
      </c>
      <c r="AJ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c r="FO55" s="46"/>
      <c r="FP55" s="46"/>
      <c r="FQ55" s="46"/>
      <c r="FR55" s="46"/>
      <c r="FS55" s="46"/>
      <c r="FT55" s="46"/>
      <c r="FU55" s="46"/>
      <c r="FV55" s="46"/>
      <c r="FW55" s="46"/>
      <c r="FX55" s="46"/>
      <c r="FY55" s="46"/>
      <c r="FZ55" s="46"/>
      <c r="GA55" s="46"/>
      <c r="GB55" s="46"/>
      <c r="GC55" s="46"/>
      <c r="GD55" s="46"/>
      <c r="GE55" s="46"/>
      <c r="GF55" s="46"/>
      <c r="GG55" s="46"/>
      <c r="GH55" s="46"/>
      <c r="GI55" s="46"/>
      <c r="GJ55" s="46"/>
      <c r="GK55" s="46"/>
      <c r="GL55" s="46"/>
      <c r="GM55" s="46"/>
      <c r="GN55" s="46"/>
      <c r="GO55" s="46"/>
      <c r="GP55" s="46"/>
      <c r="GQ55" s="46"/>
      <c r="GR55" s="46"/>
      <c r="GS55" s="46"/>
      <c r="GT55" s="46"/>
      <c r="GU55" s="46"/>
      <c r="GV55" s="46"/>
      <c r="GW55" s="46"/>
      <c r="GX55" s="46"/>
      <c r="GY55" s="46"/>
      <c r="GZ55" s="46"/>
      <c r="HA55" s="46"/>
      <c r="HB55" s="46"/>
      <c r="HC55" s="46"/>
      <c r="HD55" s="46"/>
      <c r="HE55" s="46"/>
      <c r="HF55" s="46"/>
      <c r="HG55" s="46"/>
      <c r="HH55" s="46"/>
      <c r="HI55" s="46"/>
      <c r="HJ55" s="46"/>
      <c r="HK55" s="46"/>
      <c r="HL55" s="46"/>
      <c r="HM55" s="46"/>
      <c r="HN55" s="46"/>
      <c r="HO55" s="46"/>
      <c r="HP55" s="46"/>
      <c r="HQ55" s="46"/>
      <c r="HR55" s="46"/>
      <c r="HS55" s="46"/>
      <c r="HT55" s="46"/>
      <c r="HU55" s="46"/>
      <c r="HV55" s="46"/>
      <c r="HW55" s="46"/>
    </row>
    <row r="56" spans="1:231" s="42" customFormat="1" ht="13.8" hidden="1" thickTop="1" x14ac:dyDescent="0.25">
      <c r="A56" s="162" t="s">
        <v>28</v>
      </c>
      <c r="B56" s="163"/>
      <c r="C56" s="65">
        <f>IF(C$6="",0,IF(WEEKDAY(C$6-1)&gt;5,1,0))</f>
        <v>0</v>
      </c>
      <c r="D56" s="66">
        <f>C56</f>
        <v>0</v>
      </c>
      <c r="E56" s="66">
        <f>C56</f>
        <v>0</v>
      </c>
      <c r="F56" s="67">
        <f>C56</f>
        <v>0</v>
      </c>
      <c r="G56" s="65">
        <f>IF(G$6="",0,IF(WEEKDAY(G$6-1)&gt;5,1,0))</f>
        <v>0</v>
      </c>
      <c r="H56" s="66">
        <f>G56</f>
        <v>0</v>
      </c>
      <c r="I56" s="66">
        <f>G56</f>
        <v>0</v>
      </c>
      <c r="J56" s="67">
        <f>G56</f>
        <v>0</v>
      </c>
      <c r="K56" s="65">
        <f>IF(K$6="",0,IF(WEEKDAY(K$6-1)&gt;5,1,0))</f>
        <v>0</v>
      </c>
      <c r="L56" s="66">
        <f>K56</f>
        <v>0</v>
      </c>
      <c r="M56" s="66">
        <f>K56</f>
        <v>0</v>
      </c>
      <c r="N56" s="67">
        <f>K56</f>
        <v>0</v>
      </c>
      <c r="O56" s="65">
        <f>IF(O$6="",0,IF(WEEKDAY(O$6-1)&gt;5,1,0))</f>
        <v>1</v>
      </c>
      <c r="P56" s="66">
        <f>O56</f>
        <v>1</v>
      </c>
      <c r="Q56" s="66">
        <f>O56</f>
        <v>1</v>
      </c>
      <c r="R56" s="67">
        <f>O56</f>
        <v>1</v>
      </c>
      <c r="S56" s="65">
        <f>IF(S$6="",0,IF(WEEKDAY(S$6-1)&gt;5,1,0))</f>
        <v>1</v>
      </c>
      <c r="T56" s="66">
        <f>S56</f>
        <v>1</v>
      </c>
      <c r="U56" s="66">
        <f>S56</f>
        <v>1</v>
      </c>
      <c r="V56" s="67">
        <f>S56</f>
        <v>1</v>
      </c>
      <c r="W56" s="65">
        <f>IF(W$6="",0,IF(WEEKDAY(W$6-1)&gt;5,1,0))</f>
        <v>0</v>
      </c>
      <c r="X56" s="66">
        <f>W56</f>
        <v>0</v>
      </c>
      <c r="Y56" s="66">
        <f>W56</f>
        <v>0</v>
      </c>
      <c r="Z56" s="67">
        <f>W56</f>
        <v>0</v>
      </c>
      <c r="AA56" s="65">
        <f>IF(AA$6="",0,IF(WEEKDAY(AA$6-1)&gt;5,1,0))</f>
        <v>0</v>
      </c>
      <c r="AB56" s="66">
        <f>AA56</f>
        <v>0</v>
      </c>
      <c r="AC56" s="66">
        <f>AA56</f>
        <v>0</v>
      </c>
      <c r="AD56" s="67">
        <f>AA56</f>
        <v>0</v>
      </c>
      <c r="AE56" s="65">
        <f>IF(AE$6="",0,IF(WEEKDAY(AE$6-1)&gt;5,1,0))</f>
        <v>0</v>
      </c>
      <c r="AF56" s="66">
        <f>AE56</f>
        <v>0</v>
      </c>
      <c r="AG56" s="66">
        <f>AE56</f>
        <v>0</v>
      </c>
      <c r="AH56" s="67">
        <f>AE56</f>
        <v>0</v>
      </c>
      <c r="AI56" s="68"/>
      <c r="AJ56" s="43"/>
      <c r="AL56" s="43"/>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c r="GN56" s="44"/>
      <c r="GO56" s="44"/>
      <c r="GP56" s="44"/>
      <c r="GQ56" s="44"/>
      <c r="GR56" s="44"/>
      <c r="GS56" s="44"/>
      <c r="GT56" s="44"/>
      <c r="GU56" s="44"/>
      <c r="GV56" s="44"/>
      <c r="GW56" s="44"/>
      <c r="GX56" s="44"/>
      <c r="GY56" s="44"/>
      <c r="GZ56" s="44"/>
      <c r="HA56" s="44"/>
      <c r="HB56" s="44"/>
      <c r="HC56" s="44"/>
      <c r="HD56" s="44"/>
      <c r="HE56" s="44"/>
      <c r="HF56" s="44"/>
      <c r="HG56" s="44"/>
      <c r="HH56" s="44"/>
      <c r="HI56" s="44"/>
      <c r="HJ56" s="44"/>
      <c r="HK56" s="44"/>
      <c r="HL56" s="44"/>
      <c r="HM56" s="44"/>
      <c r="HN56" s="44"/>
      <c r="HO56" s="44"/>
      <c r="HP56" s="44"/>
      <c r="HQ56" s="44"/>
      <c r="HR56" s="44"/>
      <c r="HS56" s="44"/>
      <c r="HT56" s="44"/>
      <c r="HU56" s="44"/>
      <c r="HV56" s="44"/>
      <c r="HW56" s="44"/>
    </row>
    <row r="57" spans="1:231" s="42" customFormat="1" ht="13.8" hidden="1" thickBot="1" x14ac:dyDescent="0.3">
      <c r="A57" s="164" t="s">
        <v>3</v>
      </c>
      <c r="B57" s="165"/>
      <c r="C57" s="69">
        <f>IF(ISERROR(VLOOKUP(C6,$AK$2:$AK$14,1,FALSE)),0,1)</f>
        <v>0</v>
      </c>
      <c r="D57" s="70">
        <f>C57</f>
        <v>0</v>
      </c>
      <c r="E57" s="70">
        <f>C57</f>
        <v>0</v>
      </c>
      <c r="F57" s="71">
        <f>C57</f>
        <v>0</v>
      </c>
      <c r="G57" s="69">
        <f>IF(ISERROR(VLOOKUP(G6,$AK$2:$AK$14,1,FALSE)),0,1)</f>
        <v>0</v>
      </c>
      <c r="H57" s="70">
        <f>G57</f>
        <v>0</v>
      </c>
      <c r="I57" s="70">
        <f>G57</f>
        <v>0</v>
      </c>
      <c r="J57" s="71">
        <f>G57</f>
        <v>0</v>
      </c>
      <c r="K57" s="69">
        <f>IF(ISERROR(VLOOKUP(K6,$AK$2:$AK$14,1,FALSE)),0,1)</f>
        <v>0</v>
      </c>
      <c r="L57" s="70">
        <f>K57</f>
        <v>0</v>
      </c>
      <c r="M57" s="70">
        <f>K57</f>
        <v>0</v>
      </c>
      <c r="N57" s="71">
        <f>K57</f>
        <v>0</v>
      </c>
      <c r="O57" s="69">
        <f>IF(ISERROR(VLOOKUP(O6,$AK$2:$AK$14,1,FALSE)),0,1)</f>
        <v>0</v>
      </c>
      <c r="P57" s="70">
        <f>O57</f>
        <v>0</v>
      </c>
      <c r="Q57" s="70">
        <f>O57</f>
        <v>0</v>
      </c>
      <c r="R57" s="71">
        <f>O57</f>
        <v>0</v>
      </c>
      <c r="S57" s="69">
        <f>IF(ISERROR(VLOOKUP(S6,$AK$2:$AK$14,1,FALSE)),0,1)</f>
        <v>0</v>
      </c>
      <c r="T57" s="70">
        <f>S57</f>
        <v>0</v>
      </c>
      <c r="U57" s="70">
        <f>S57</f>
        <v>0</v>
      </c>
      <c r="V57" s="71">
        <f>S57</f>
        <v>0</v>
      </c>
      <c r="W57" s="69">
        <f>IF(ISERROR(VLOOKUP(W6,$AK$2:$AK$14,1,FALSE)),0,1)</f>
        <v>0</v>
      </c>
      <c r="X57" s="70">
        <f>W57</f>
        <v>0</v>
      </c>
      <c r="Y57" s="70">
        <f>W57</f>
        <v>0</v>
      </c>
      <c r="Z57" s="71">
        <f>W57</f>
        <v>0</v>
      </c>
      <c r="AA57" s="69">
        <f>IF(ISERROR(VLOOKUP(AA6,$AK$2:$AK$14,1,FALSE)),0,1)</f>
        <v>0</v>
      </c>
      <c r="AB57" s="70">
        <f>AA57</f>
        <v>0</v>
      </c>
      <c r="AC57" s="70">
        <f>AA57</f>
        <v>0</v>
      </c>
      <c r="AD57" s="71">
        <f>AA57</f>
        <v>0</v>
      </c>
      <c r="AE57" s="69">
        <f>IF(ISERROR(VLOOKUP(AE6,$AK$2:$AK$14,1,FALSE)),0,1)</f>
        <v>0</v>
      </c>
      <c r="AF57" s="70">
        <f>AE57</f>
        <v>0</v>
      </c>
      <c r="AG57" s="70">
        <f>AE57</f>
        <v>0</v>
      </c>
      <c r="AH57" s="71">
        <f>AE57</f>
        <v>0</v>
      </c>
      <c r="AI57" s="72"/>
      <c r="AJ57" s="43"/>
      <c r="AL57" s="43"/>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c r="HW57" s="44"/>
    </row>
    <row r="58" spans="1:231" s="79" customFormat="1" ht="10.199999999999999" thickTop="1" x14ac:dyDescent="0.2">
      <c r="A58" s="160" t="s">
        <v>11</v>
      </c>
      <c r="B58" s="161"/>
      <c r="C58" s="157">
        <f>SUM(C16:C19)+SUM(C28:C31)+SUM(C40:C43)+SUM(C52:C55)</f>
        <v>0</v>
      </c>
      <c r="D58" s="158"/>
      <c r="E58" s="158"/>
      <c r="F58" s="159"/>
      <c r="G58" s="157">
        <f t="shared" ref="G58" si="124">SUM(G16:G19)+SUM(G28:G31)+SUM(G40:G43)+SUM(G52:G55)</f>
        <v>0</v>
      </c>
      <c r="H58" s="158"/>
      <c r="I58" s="158"/>
      <c r="J58" s="159"/>
      <c r="K58" s="157">
        <f t="shared" ref="K58" si="125">SUM(K16:K19)+SUM(K28:K31)+SUM(K40:K43)+SUM(K52:K55)</f>
        <v>0</v>
      </c>
      <c r="L58" s="158"/>
      <c r="M58" s="158"/>
      <c r="N58" s="159"/>
      <c r="O58" s="157">
        <f t="shared" ref="O58" si="126">SUM(O16:O19)+SUM(O28:O31)+SUM(O40:O43)+SUM(O52:O55)</f>
        <v>0</v>
      </c>
      <c r="P58" s="158"/>
      <c r="Q58" s="158"/>
      <c r="R58" s="159"/>
      <c r="S58" s="157">
        <f t="shared" ref="S58" si="127">SUM(S16:S19)+SUM(S28:S31)+SUM(S40:S43)+SUM(S52:S55)</f>
        <v>0</v>
      </c>
      <c r="T58" s="158"/>
      <c r="U58" s="158"/>
      <c r="V58" s="159"/>
      <c r="W58" s="157">
        <f t="shared" ref="W58" si="128">SUM(W16:W19)+SUM(W28:W31)+SUM(W40:W43)+SUM(W52:W55)</f>
        <v>0</v>
      </c>
      <c r="X58" s="158"/>
      <c r="Y58" s="158"/>
      <c r="Z58" s="159"/>
      <c r="AA58" s="157">
        <f t="shared" ref="AA58" si="129">SUM(AA16:AA19)+SUM(AA28:AA31)+SUM(AA40:AA43)+SUM(AA52:AA55)</f>
        <v>0</v>
      </c>
      <c r="AB58" s="158"/>
      <c r="AC58" s="158"/>
      <c r="AD58" s="159"/>
      <c r="AE58" s="157">
        <f t="shared" ref="AE58" si="130">SUM(AE16:AE19)+SUM(AE28:AE31)+SUM(AE40:AE43)+SUM(AE52:AE55)</f>
        <v>0</v>
      </c>
      <c r="AF58" s="158"/>
      <c r="AG58" s="158"/>
      <c r="AH58" s="159"/>
      <c r="AI58" s="64">
        <f>SUM(C58:AH58)</f>
        <v>0</v>
      </c>
      <c r="AJ58" s="77"/>
      <c r="AK58" s="77"/>
      <c r="AL58" s="77"/>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row>
    <row r="59" spans="1:231" s="79" customFormat="1" ht="12.75" customHeight="1" x14ac:dyDescent="0.2">
      <c r="A59" s="174" t="str">
        <f>"- z toho práce v noci"</f>
        <v>- z toho práce v noci</v>
      </c>
      <c r="B59" s="175"/>
      <c r="C59" s="166">
        <f>(D12-C12+F12-E12+D24-C24+F24-E24+D36-C36+F36-E36+D48-C48+F48-E48)*24</f>
        <v>0</v>
      </c>
      <c r="D59" s="167"/>
      <c r="E59" s="167"/>
      <c r="F59" s="168"/>
      <c r="G59" s="166">
        <f>(H12-G12+J12-I12+H24-G24+J24-I24+H36-G36+J36-I36+H48-G48+J48-I48)*24</f>
        <v>0</v>
      </c>
      <c r="H59" s="167"/>
      <c r="I59" s="167"/>
      <c r="J59" s="168"/>
      <c r="K59" s="166">
        <f>(L12-K12+N12-M12+L24-K24+N24-M24+L36-K36+N36-M36+L48-K48+N48-M48)*24</f>
        <v>0</v>
      </c>
      <c r="L59" s="167"/>
      <c r="M59" s="167"/>
      <c r="N59" s="168"/>
      <c r="O59" s="166">
        <f>(P12-O12+R12-Q12+P24-O24+R24-Q24+P36-O36+R36-Q36+P48-O48+R48-Q48)*24</f>
        <v>0</v>
      </c>
      <c r="P59" s="167"/>
      <c r="Q59" s="167"/>
      <c r="R59" s="168"/>
      <c r="S59" s="166">
        <f>(T12-S12+V12-U12+T24-S24+V24-U24+T36-S36+V36-U36+T48-S48+V48-U48)*24</f>
        <v>0</v>
      </c>
      <c r="T59" s="167"/>
      <c r="U59" s="167"/>
      <c r="V59" s="168"/>
      <c r="W59" s="166">
        <f>(X12-W12+Z12-Y12+X24-W24+Z24-Y24+X36-W36+Z36-Y36+X48-W48+Z48-Y48)*24</f>
        <v>0</v>
      </c>
      <c r="X59" s="167"/>
      <c r="Y59" s="167"/>
      <c r="Z59" s="168"/>
      <c r="AA59" s="166">
        <f>(AB12-AA12+AD12-AC12+AB24-AA24+AD24-AC24+AB36-AA36+AD36-AC36+AB48-AA48+AD48-AC48)*24</f>
        <v>0</v>
      </c>
      <c r="AB59" s="167"/>
      <c r="AC59" s="167"/>
      <c r="AD59" s="168"/>
      <c r="AE59" s="166">
        <f>(AF12-AE12+AH12-AG12+AF24-AE24+AH24-AG24+AF36-AE36+AH36-AG36+AF48-AE48+AH48-AG48)*24</f>
        <v>0</v>
      </c>
      <c r="AF59" s="167"/>
      <c r="AG59" s="167"/>
      <c r="AH59" s="168"/>
      <c r="AI59" s="55">
        <f>SUM(C59:AH59)</f>
        <v>0</v>
      </c>
      <c r="AJ59" s="77"/>
      <c r="AK59" s="77"/>
      <c r="AL59" s="77"/>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row>
    <row r="60" spans="1:231" s="79" customFormat="1" ht="12.75" customHeight="1" x14ac:dyDescent="0.2">
      <c r="A60" s="176" t="s">
        <v>12</v>
      </c>
      <c r="B60" s="177"/>
      <c r="C60" s="154">
        <f>COUNTIF(C9:C55,"ano")</f>
        <v>0</v>
      </c>
      <c r="D60" s="155"/>
      <c r="E60" s="155"/>
      <c r="F60" s="156"/>
      <c r="G60" s="154">
        <f>COUNTIF(G9:G55,"ano")</f>
        <v>0</v>
      </c>
      <c r="H60" s="155"/>
      <c r="I60" s="155"/>
      <c r="J60" s="156"/>
      <c r="K60" s="154">
        <f>COUNTIF(K9:K55,"ano")</f>
        <v>0</v>
      </c>
      <c r="L60" s="155"/>
      <c r="M60" s="155"/>
      <c r="N60" s="156"/>
      <c r="O60" s="154">
        <f>COUNTIF(O9:O55,"ano")</f>
        <v>0</v>
      </c>
      <c r="P60" s="155"/>
      <c r="Q60" s="155"/>
      <c r="R60" s="156"/>
      <c r="S60" s="154">
        <f>COUNTIF(S9:S55,"ano")</f>
        <v>0</v>
      </c>
      <c r="T60" s="155"/>
      <c r="U60" s="155"/>
      <c r="V60" s="156"/>
      <c r="W60" s="154">
        <f>COUNTIF(W9:W55,"ano")</f>
        <v>0</v>
      </c>
      <c r="X60" s="155"/>
      <c r="Y60" s="155"/>
      <c r="Z60" s="156"/>
      <c r="AA60" s="154">
        <f>COUNTIF(AA9:AA55,"ano")</f>
        <v>0</v>
      </c>
      <c r="AB60" s="155"/>
      <c r="AC60" s="155"/>
      <c r="AD60" s="156"/>
      <c r="AE60" s="154">
        <f>COUNTIF(AE9:AE55,"ano")</f>
        <v>0</v>
      </c>
      <c r="AF60" s="155"/>
      <c r="AG60" s="155"/>
      <c r="AH60" s="156"/>
      <c r="AI60" s="56">
        <f>SUM(C60:AH60)</f>
        <v>0</v>
      </c>
      <c r="AJ60" s="77"/>
      <c r="AK60" s="77"/>
      <c r="AL60" s="77"/>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c r="HN60" s="78"/>
      <c r="HO60" s="78"/>
      <c r="HP60" s="78"/>
      <c r="HQ60" s="78"/>
      <c r="HR60" s="78"/>
      <c r="HS60" s="78"/>
      <c r="HT60" s="78"/>
      <c r="HU60" s="78"/>
      <c r="HV60" s="78"/>
      <c r="HW60" s="78"/>
    </row>
    <row r="61" spans="1:231" s="79" customFormat="1" ht="12.75" customHeight="1" x14ac:dyDescent="0.2">
      <c r="A61" s="176" t="s">
        <v>13</v>
      </c>
      <c r="B61" s="177"/>
      <c r="C61" s="154">
        <f>(D14-C14+F14-E14+D26-C26+F26-E26+D38-C38+F38-E38+D50-C50+F50-E50)*24</f>
        <v>0</v>
      </c>
      <c r="D61" s="155"/>
      <c r="E61" s="155"/>
      <c r="F61" s="156"/>
      <c r="G61" s="154">
        <f>(H14-G14+J14-I14+H26-G26+J26-I26+H38-G38+J38-I38+H50-G50+J50-I50)*24</f>
        <v>0</v>
      </c>
      <c r="H61" s="155"/>
      <c r="I61" s="155"/>
      <c r="J61" s="156"/>
      <c r="K61" s="154">
        <f>(L14-K14+N14-M14+L26-K26+N26-M26+L38-K38+N38-M38+L50-K50+N50-M50)*24</f>
        <v>0</v>
      </c>
      <c r="L61" s="155"/>
      <c r="M61" s="155"/>
      <c r="N61" s="156"/>
      <c r="O61" s="154">
        <f>(P14-O14+R14-Q14+P26-O26+R26-Q26+P38-O38+R38-Q38+P50-O50+R50-Q50)*24</f>
        <v>0</v>
      </c>
      <c r="P61" s="155"/>
      <c r="Q61" s="155"/>
      <c r="R61" s="156"/>
      <c r="S61" s="154">
        <f>(T14-S14+V14-U14+T26-S26+V26-U26+T38-S38+V38-U38+T50-S50+V50-U50)*24</f>
        <v>0</v>
      </c>
      <c r="T61" s="155"/>
      <c r="U61" s="155"/>
      <c r="V61" s="156"/>
      <c r="W61" s="154">
        <f>(X14-W14+Z14-Y14+X26-W26+Z26-Y26+X38-W38+Z38-Y38+X50-W50+Z50-Y50)*24</f>
        <v>0</v>
      </c>
      <c r="X61" s="155"/>
      <c r="Y61" s="155"/>
      <c r="Z61" s="156"/>
      <c r="AA61" s="154">
        <f>(AB14-AA14+AD14-AC14+AB26-AA26+AD26-AC26+AB38-AA38+AD38-AC38+AB50-AA50+AD50-AC50)*24</f>
        <v>0</v>
      </c>
      <c r="AB61" s="155"/>
      <c r="AC61" s="155"/>
      <c r="AD61" s="156"/>
      <c r="AE61" s="154">
        <f>(AF14-AE14+AH14-AG14+AF26-AE26+AH26-AG26+AF38-AE38+AH38-AG38+AF50-AE50+AH50-AG50)*24</f>
        <v>0</v>
      </c>
      <c r="AF61" s="155"/>
      <c r="AG61" s="155"/>
      <c r="AH61" s="156"/>
      <c r="AI61" s="56">
        <f>SUM(C61:AH61)</f>
        <v>0</v>
      </c>
      <c r="AJ61" s="77"/>
      <c r="AK61" s="77"/>
      <c r="AL61" s="77"/>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c r="HN61" s="78"/>
      <c r="HO61" s="78"/>
      <c r="HP61" s="78"/>
      <c r="HQ61" s="78"/>
      <c r="HR61" s="78"/>
      <c r="HS61" s="78"/>
      <c r="HT61" s="78"/>
      <c r="HU61" s="78"/>
      <c r="HV61" s="78"/>
      <c r="HW61" s="78"/>
    </row>
    <row r="62" spans="1:231" s="80" customFormat="1" ht="12.75" customHeight="1" thickBot="1" x14ac:dyDescent="0.25">
      <c r="A62" s="172" t="s">
        <v>14</v>
      </c>
      <c r="B62" s="173"/>
      <c r="C62" s="169">
        <f>C15+C27+C39+C51</f>
        <v>0</v>
      </c>
      <c r="D62" s="170"/>
      <c r="E62" s="170"/>
      <c r="F62" s="171"/>
      <c r="G62" s="169">
        <f>G15+G27+G39+G51</f>
        <v>0</v>
      </c>
      <c r="H62" s="170"/>
      <c r="I62" s="170"/>
      <c r="J62" s="171"/>
      <c r="K62" s="169">
        <f>K15+K27+K39+K51</f>
        <v>0</v>
      </c>
      <c r="L62" s="170"/>
      <c r="M62" s="170"/>
      <c r="N62" s="171"/>
      <c r="O62" s="169">
        <f>O15+O27+O39+O51</f>
        <v>0</v>
      </c>
      <c r="P62" s="170"/>
      <c r="Q62" s="170"/>
      <c r="R62" s="171"/>
      <c r="S62" s="169">
        <f>S15+S27+S39+S51</f>
        <v>0</v>
      </c>
      <c r="T62" s="170"/>
      <c r="U62" s="170"/>
      <c r="V62" s="171"/>
      <c r="W62" s="169">
        <f>W15+W27+W39+W51</f>
        <v>0</v>
      </c>
      <c r="X62" s="170"/>
      <c r="Y62" s="170"/>
      <c r="Z62" s="171"/>
      <c r="AA62" s="169">
        <f>AA15+AA27+AA39+AA51</f>
        <v>0</v>
      </c>
      <c r="AB62" s="170"/>
      <c r="AC62" s="170"/>
      <c r="AD62" s="171"/>
      <c r="AE62" s="169">
        <f>AE15+AE27+AE39+AE51</f>
        <v>0</v>
      </c>
      <c r="AF62" s="170"/>
      <c r="AG62" s="170"/>
      <c r="AH62" s="171"/>
      <c r="AI62" s="57">
        <f>SUM(C62:AH62)</f>
        <v>0</v>
      </c>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c r="EQ62" s="77"/>
      <c r="ER62" s="77"/>
      <c r="ES62" s="77"/>
      <c r="ET62" s="77"/>
      <c r="EU62" s="77"/>
      <c r="EV62" s="77"/>
      <c r="EW62" s="77"/>
      <c r="EX62" s="77"/>
      <c r="EY62" s="77"/>
      <c r="EZ62" s="77"/>
      <c r="FA62" s="77"/>
      <c r="FB62" s="77"/>
      <c r="FC62" s="77"/>
      <c r="FD62" s="77"/>
      <c r="FE62" s="77"/>
      <c r="FF62" s="77"/>
      <c r="FG62" s="77"/>
      <c r="FH62" s="77"/>
      <c r="FI62" s="77"/>
      <c r="FJ62" s="77"/>
      <c r="FK62" s="77"/>
      <c r="FL62" s="77"/>
      <c r="FM62" s="77"/>
      <c r="FN62" s="77"/>
      <c r="FO62" s="77"/>
      <c r="FP62" s="77"/>
      <c r="FQ62" s="77"/>
      <c r="FR62" s="77"/>
      <c r="FS62" s="77"/>
      <c r="FT62" s="77"/>
      <c r="FU62" s="77"/>
      <c r="FV62" s="77"/>
      <c r="FW62" s="77"/>
      <c r="FX62" s="77"/>
      <c r="FY62" s="77"/>
      <c r="FZ62" s="77"/>
      <c r="GA62" s="77"/>
      <c r="GB62" s="77"/>
      <c r="GC62" s="77"/>
      <c r="GD62" s="77"/>
      <c r="GE62" s="77"/>
      <c r="GF62" s="77"/>
      <c r="GG62" s="77"/>
      <c r="GH62" s="77"/>
      <c r="GI62" s="77"/>
      <c r="GJ62" s="77"/>
      <c r="GK62" s="77"/>
      <c r="GL62" s="77"/>
      <c r="GM62" s="77"/>
      <c r="GN62" s="77"/>
      <c r="GO62" s="77"/>
      <c r="GP62" s="77"/>
      <c r="GQ62" s="77"/>
      <c r="GR62" s="77"/>
      <c r="GS62" s="77"/>
      <c r="GT62" s="77"/>
      <c r="GU62" s="77"/>
      <c r="GV62" s="77"/>
      <c r="GW62" s="77"/>
      <c r="GX62" s="77"/>
      <c r="GY62" s="77"/>
      <c r="GZ62" s="77"/>
      <c r="HA62" s="77"/>
      <c r="HB62" s="77"/>
      <c r="HC62" s="77"/>
      <c r="HD62" s="77"/>
      <c r="HE62" s="77"/>
      <c r="HF62" s="77"/>
      <c r="HG62" s="77"/>
      <c r="HH62" s="77"/>
      <c r="HI62" s="77"/>
      <c r="HJ62" s="77"/>
      <c r="HK62" s="77"/>
      <c r="HL62" s="77"/>
      <c r="HM62" s="77"/>
      <c r="HN62" s="77"/>
      <c r="HO62" s="77"/>
      <c r="HP62" s="77"/>
      <c r="HQ62" s="77"/>
      <c r="HR62" s="77"/>
      <c r="HS62" s="77"/>
      <c r="HT62" s="77"/>
      <c r="HU62" s="77"/>
      <c r="HV62" s="77"/>
      <c r="HW62" s="77"/>
    </row>
    <row r="63" spans="1:231" s="80" customFormat="1" ht="28.5" customHeight="1" thickTop="1" x14ac:dyDescent="0.2">
      <c r="A63" s="39"/>
      <c r="B63" s="39"/>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1"/>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c r="EY63" s="77"/>
      <c r="EZ63" s="77"/>
      <c r="FA63" s="77"/>
      <c r="FB63" s="77"/>
      <c r="FC63" s="77"/>
      <c r="FD63" s="77"/>
      <c r="FE63" s="77"/>
      <c r="FF63" s="77"/>
      <c r="FG63" s="77"/>
      <c r="FH63" s="77"/>
      <c r="FI63" s="77"/>
      <c r="FJ63" s="77"/>
      <c r="FK63" s="77"/>
      <c r="FL63" s="77"/>
      <c r="FM63" s="77"/>
      <c r="FN63" s="77"/>
      <c r="FO63" s="77"/>
      <c r="FP63" s="77"/>
      <c r="FQ63" s="77"/>
      <c r="FR63" s="77"/>
      <c r="FS63" s="77"/>
      <c r="FT63" s="77"/>
      <c r="FU63" s="77"/>
      <c r="FV63" s="77"/>
      <c r="FW63" s="77"/>
      <c r="FX63" s="77"/>
      <c r="FY63" s="77"/>
      <c r="FZ63" s="77"/>
      <c r="GA63" s="77"/>
      <c r="GB63" s="77"/>
      <c r="GC63" s="77"/>
      <c r="GD63" s="77"/>
      <c r="GE63" s="77"/>
      <c r="GF63" s="77"/>
      <c r="GG63" s="77"/>
      <c r="GH63" s="77"/>
      <c r="GI63" s="77"/>
      <c r="GJ63" s="77"/>
      <c r="GK63" s="77"/>
      <c r="GL63" s="77"/>
      <c r="GM63" s="77"/>
      <c r="GN63" s="77"/>
      <c r="GO63" s="77"/>
      <c r="GP63" s="77"/>
      <c r="GQ63" s="77"/>
      <c r="GR63" s="77"/>
      <c r="GS63" s="77"/>
      <c r="GT63" s="77"/>
      <c r="GU63" s="77"/>
      <c r="GV63" s="77"/>
      <c r="GW63" s="77"/>
      <c r="GX63" s="77"/>
      <c r="GY63" s="77"/>
      <c r="GZ63" s="77"/>
      <c r="HA63" s="77"/>
      <c r="HB63" s="77"/>
      <c r="HC63" s="77"/>
      <c r="HD63" s="77"/>
      <c r="HE63" s="77"/>
      <c r="HF63" s="77"/>
      <c r="HG63" s="77"/>
      <c r="HH63" s="77"/>
      <c r="HI63" s="77"/>
      <c r="HJ63" s="77"/>
      <c r="HK63" s="77"/>
      <c r="HL63" s="77"/>
      <c r="HM63" s="77"/>
      <c r="HN63" s="77"/>
      <c r="HO63" s="77"/>
      <c r="HP63" s="77"/>
      <c r="HQ63" s="77"/>
      <c r="HR63" s="77"/>
      <c r="HS63" s="77"/>
      <c r="HT63" s="77"/>
      <c r="HU63" s="77"/>
      <c r="HV63" s="77"/>
      <c r="HW63" s="77"/>
    </row>
    <row r="64" spans="1:231" s="81" customFormat="1" x14ac:dyDescent="0.25">
      <c r="A64" s="15"/>
      <c r="B64" s="14"/>
      <c r="C64" s="14"/>
      <c r="D64" s="14"/>
      <c r="E64" s="14"/>
      <c r="F64" s="14"/>
      <c r="G64" s="14"/>
      <c r="H64" s="14"/>
      <c r="I64" s="14"/>
      <c r="J64" s="14"/>
      <c r="K64" s="86"/>
      <c r="L64" s="86"/>
      <c r="M64" s="14"/>
      <c r="N64" s="14"/>
      <c r="O64" s="14"/>
      <c r="P64" s="14"/>
      <c r="Q64" s="14"/>
      <c r="R64" s="14"/>
      <c r="S64" s="14"/>
      <c r="T64" s="14"/>
      <c r="U64" s="14"/>
      <c r="V64" s="14"/>
      <c r="W64" s="14"/>
      <c r="X64" s="14"/>
      <c r="Y64" s="14"/>
      <c r="Z64" s="14"/>
      <c r="AA64" s="14"/>
      <c r="AB64" s="14"/>
      <c r="AC64" s="14"/>
      <c r="AD64" s="14"/>
      <c r="AE64" s="14"/>
      <c r="AF64" s="115" t="str">
        <f>"RNDr. Milan Macek, CSc., "&amp; YEAR(AK2)</f>
        <v>RNDr. Milan Macek, CSc., 2023</v>
      </c>
      <c r="AG64" s="115"/>
      <c r="AH64" s="115"/>
      <c r="AI64" s="115"/>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c r="EO64" s="43"/>
      <c r="EP64" s="43"/>
      <c r="EQ64" s="43"/>
      <c r="ER64" s="43"/>
      <c r="ES64" s="43"/>
      <c r="ET64" s="43"/>
      <c r="EU64" s="43"/>
      <c r="EV64" s="43"/>
      <c r="EW64" s="43"/>
      <c r="EX64" s="43"/>
      <c r="EY64" s="43"/>
      <c r="EZ64" s="43"/>
      <c r="FA64" s="43"/>
      <c r="FB64" s="43"/>
      <c r="FC64" s="43"/>
      <c r="FD64" s="43"/>
      <c r="FE64" s="43"/>
      <c r="FF64" s="43"/>
      <c r="FG64" s="43"/>
      <c r="FH64" s="43"/>
      <c r="FI64" s="43"/>
      <c r="FJ64" s="43"/>
      <c r="FK64" s="43"/>
      <c r="FL64" s="43"/>
      <c r="FM64" s="43"/>
      <c r="FN64" s="43"/>
      <c r="FO64" s="43"/>
      <c r="FP64" s="43"/>
      <c r="FQ64" s="43"/>
      <c r="FR64" s="43"/>
      <c r="FS64" s="43"/>
      <c r="FT64" s="43"/>
      <c r="FU64" s="43"/>
      <c r="FV64" s="43"/>
      <c r="FW64" s="43"/>
      <c r="FX64" s="43"/>
      <c r="FY64" s="43"/>
      <c r="FZ64" s="43"/>
      <c r="GA64" s="43"/>
      <c r="GB64" s="43"/>
      <c r="GC64" s="43"/>
      <c r="GD64" s="43"/>
      <c r="GE64" s="43"/>
      <c r="GF64" s="43"/>
      <c r="GG64" s="43"/>
      <c r="GH64" s="43"/>
      <c r="GI64" s="43"/>
      <c r="GJ64" s="43"/>
      <c r="GK64" s="43"/>
      <c r="GL64" s="43"/>
      <c r="GM64" s="43"/>
      <c r="GN64" s="43"/>
      <c r="GO64" s="43"/>
      <c r="GP64" s="43"/>
      <c r="GQ64" s="43"/>
      <c r="GR64" s="43"/>
      <c r="GS64" s="43"/>
      <c r="GT64" s="43"/>
      <c r="GU64" s="43"/>
      <c r="GV64" s="43"/>
      <c r="GW64" s="43"/>
      <c r="GX64" s="43"/>
      <c r="GY64" s="43"/>
      <c r="GZ64" s="43"/>
      <c r="HA64" s="43"/>
      <c r="HB64" s="43"/>
      <c r="HC64" s="43"/>
      <c r="HD64" s="43"/>
      <c r="HE64" s="43"/>
      <c r="HF64" s="43"/>
      <c r="HG64" s="43"/>
      <c r="HH64" s="43"/>
      <c r="HI64" s="43"/>
      <c r="HJ64" s="43"/>
      <c r="HK64" s="43"/>
      <c r="HL64" s="43"/>
      <c r="HM64" s="43"/>
      <c r="HN64" s="43"/>
      <c r="HO64" s="43"/>
      <c r="HP64" s="43"/>
      <c r="HQ64" s="43"/>
      <c r="HR64" s="43"/>
      <c r="HS64" s="43"/>
      <c r="HT64" s="43"/>
      <c r="HU64" s="43"/>
      <c r="HV64" s="43"/>
      <c r="HW64" s="43"/>
    </row>
    <row r="65" spans="1:231" s="81" customFormat="1" hidden="1" x14ac:dyDescent="0.2">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c r="EO65" s="43"/>
      <c r="EP65" s="43"/>
      <c r="EQ65" s="43"/>
      <c r="ER65" s="43"/>
      <c r="ES65" s="43"/>
      <c r="ET65" s="43"/>
      <c r="EU65" s="43"/>
      <c r="EV65" s="43"/>
      <c r="EW65" s="43"/>
      <c r="EX65" s="43"/>
      <c r="EY65" s="43"/>
      <c r="EZ65" s="43"/>
      <c r="FA65" s="43"/>
      <c r="FB65" s="43"/>
      <c r="FC65" s="43"/>
      <c r="FD65" s="43"/>
      <c r="FE65" s="43"/>
      <c r="FF65" s="43"/>
      <c r="FG65" s="43"/>
      <c r="FH65" s="43"/>
      <c r="FI65" s="43"/>
      <c r="FJ65" s="43"/>
      <c r="FK65" s="43"/>
      <c r="FL65" s="43"/>
      <c r="FM65" s="43"/>
      <c r="FN65" s="43"/>
      <c r="FO65" s="43"/>
      <c r="FP65" s="43"/>
      <c r="FQ65" s="43"/>
      <c r="FR65" s="43"/>
      <c r="FS65" s="43"/>
      <c r="FT65" s="43"/>
      <c r="FU65" s="43"/>
      <c r="FV65" s="43"/>
      <c r="FW65" s="43"/>
      <c r="FX65" s="43"/>
      <c r="FY65" s="43"/>
      <c r="FZ65" s="43"/>
      <c r="GA65" s="43"/>
      <c r="GB65" s="43"/>
      <c r="GC65" s="43"/>
      <c r="GD65" s="43"/>
      <c r="GE65" s="43"/>
      <c r="GF65" s="43"/>
      <c r="GG65" s="43"/>
      <c r="GH65" s="43"/>
      <c r="GI65" s="43"/>
      <c r="GJ65" s="43"/>
      <c r="GK65" s="43"/>
      <c r="GL65" s="43"/>
      <c r="GM65" s="43"/>
      <c r="GN65" s="43"/>
      <c r="GO65" s="43"/>
      <c r="GP65" s="43"/>
      <c r="GQ65" s="43"/>
      <c r="GR65" s="43"/>
      <c r="GS65" s="43"/>
      <c r="GT65" s="43"/>
      <c r="GU65" s="43"/>
      <c r="GV65" s="43"/>
      <c r="GW65" s="43"/>
      <c r="GX65" s="43"/>
      <c r="GY65" s="43"/>
      <c r="GZ65" s="43"/>
      <c r="HA65" s="43"/>
      <c r="HB65" s="43"/>
      <c r="HC65" s="43"/>
      <c r="HD65" s="43"/>
      <c r="HE65" s="43"/>
      <c r="HF65" s="43"/>
      <c r="HG65" s="43"/>
      <c r="HH65" s="43"/>
      <c r="HI65" s="43"/>
      <c r="HJ65" s="43"/>
      <c r="HK65" s="43"/>
      <c r="HL65" s="43"/>
      <c r="HM65" s="43"/>
      <c r="HN65" s="43"/>
      <c r="HO65" s="43"/>
      <c r="HP65" s="43"/>
      <c r="HQ65" s="43"/>
      <c r="HR65" s="43"/>
      <c r="HS65" s="43"/>
      <c r="HT65" s="43"/>
      <c r="HU65" s="43"/>
      <c r="HV65" s="43"/>
      <c r="HW65" s="43"/>
    </row>
    <row r="66" spans="1:231" s="42" customFormat="1" hidden="1" x14ac:dyDescent="0.25">
      <c r="A66" s="12"/>
      <c r="B66" s="11"/>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22"/>
      <c r="AJ66" s="43"/>
      <c r="AK66" s="43"/>
      <c r="AL66" s="43"/>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c r="GN66" s="44"/>
      <c r="GO66" s="44"/>
      <c r="GP66" s="44"/>
      <c r="GQ66" s="44"/>
      <c r="GR66" s="44"/>
      <c r="GS66" s="44"/>
      <c r="GT66" s="44"/>
      <c r="GU66" s="44"/>
      <c r="GV66" s="44"/>
      <c r="GW66" s="44"/>
      <c r="GX66" s="44"/>
      <c r="GY66" s="44"/>
      <c r="GZ66" s="44"/>
      <c r="HA66" s="44"/>
      <c r="HB66" s="44"/>
      <c r="HC66" s="44"/>
      <c r="HD66" s="44"/>
      <c r="HE66" s="44"/>
      <c r="HF66" s="44"/>
      <c r="HG66" s="44"/>
      <c r="HH66" s="44"/>
      <c r="HI66" s="44"/>
      <c r="HJ66" s="44"/>
      <c r="HK66" s="44"/>
      <c r="HL66" s="44"/>
      <c r="HM66" s="44"/>
      <c r="HN66" s="44"/>
      <c r="HO66" s="44"/>
      <c r="HP66" s="44"/>
      <c r="HQ66" s="44"/>
      <c r="HR66" s="44"/>
      <c r="HS66" s="44"/>
      <c r="HT66" s="44"/>
      <c r="HU66" s="44"/>
      <c r="HV66" s="44"/>
      <c r="HW66" s="44"/>
    </row>
    <row r="67" spans="1:231" s="42" customFormat="1" hidden="1" x14ac:dyDescent="0.25">
      <c r="A67" s="12"/>
      <c r="B67" s="11"/>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22"/>
      <c r="AJ67" s="43"/>
      <c r="AK67" s="43"/>
      <c r="AL67" s="43"/>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c r="GN67" s="44"/>
      <c r="GO67" s="44"/>
      <c r="GP67" s="44"/>
      <c r="GQ67" s="44"/>
      <c r="GR67" s="44"/>
      <c r="GS67" s="44"/>
      <c r="GT67" s="44"/>
      <c r="GU67" s="44"/>
      <c r="GV67" s="44"/>
      <c r="GW67" s="44"/>
      <c r="GX67" s="44"/>
      <c r="GY67" s="44"/>
      <c r="GZ67" s="44"/>
      <c r="HA67" s="44"/>
      <c r="HB67" s="44"/>
      <c r="HC67" s="44"/>
      <c r="HD67" s="44"/>
      <c r="HE67" s="44"/>
      <c r="HF67" s="44"/>
      <c r="HG67" s="44"/>
      <c r="HH67" s="44"/>
      <c r="HI67" s="44"/>
      <c r="HJ67" s="44"/>
      <c r="HK67" s="44"/>
      <c r="HL67" s="44"/>
      <c r="HM67" s="44"/>
      <c r="HN67" s="44"/>
      <c r="HO67" s="44"/>
      <c r="HP67" s="44"/>
      <c r="HQ67" s="44"/>
      <c r="HR67" s="44"/>
      <c r="HS67" s="44"/>
      <c r="HT67" s="44"/>
      <c r="HU67" s="44"/>
      <c r="HV67" s="44"/>
      <c r="HW67" s="44"/>
    </row>
    <row r="68" spans="1:231" s="84" customFormat="1" hidden="1" x14ac:dyDescent="0.25">
      <c r="A68"/>
      <c r="B68"/>
      <c r="C68"/>
      <c r="D68"/>
      <c r="E68"/>
      <c r="F68"/>
      <c r="G68"/>
      <c r="H68"/>
      <c r="I68"/>
      <c r="J68"/>
      <c r="K68"/>
      <c r="L68"/>
      <c r="M68"/>
      <c r="N68"/>
      <c r="O68"/>
      <c r="P68"/>
      <c r="Q68"/>
      <c r="R68"/>
      <c r="S68"/>
      <c r="T68"/>
      <c r="U68"/>
      <c r="V68"/>
      <c r="W68"/>
      <c r="X68"/>
      <c r="Y68"/>
      <c r="Z68"/>
      <c r="AA68"/>
      <c r="AB68"/>
      <c r="AC68"/>
      <c r="AD68"/>
      <c r="AE68"/>
      <c r="AF68"/>
      <c r="AG68"/>
      <c r="AH68"/>
      <c r="AI68" s="21"/>
      <c r="AJ68" s="82"/>
      <c r="AK68" s="83"/>
      <c r="AL68" s="83"/>
    </row>
    <row r="69" spans="1:231" s="84" customFormat="1" hidden="1" x14ac:dyDescent="0.25">
      <c r="A69"/>
      <c r="B69"/>
      <c r="C69"/>
      <c r="D69"/>
      <c r="E69"/>
      <c r="F69"/>
      <c r="G69"/>
      <c r="H69"/>
      <c r="I69"/>
      <c r="J69"/>
      <c r="K69"/>
      <c r="L69"/>
      <c r="M69"/>
      <c r="N69"/>
      <c r="O69"/>
      <c r="P69"/>
      <c r="Q69"/>
      <c r="R69"/>
      <c r="S69"/>
      <c r="T69"/>
      <c r="U69"/>
      <c r="V69"/>
      <c r="W69"/>
      <c r="X69"/>
      <c r="Y69"/>
      <c r="Z69"/>
      <c r="AA69"/>
      <c r="AB69"/>
      <c r="AC69"/>
      <c r="AD69"/>
      <c r="AE69"/>
      <c r="AF69"/>
      <c r="AG69"/>
      <c r="AH69"/>
      <c r="AI69" s="21"/>
      <c r="AJ69" s="82"/>
      <c r="AK69" s="83"/>
      <c r="AL69" s="83"/>
    </row>
  </sheetData>
  <sheetProtection algorithmName="SHA-512" hashValue="ukZZiTGAnydsW5X2Lfcdimm0uSWWR1FBVq8RaI1XVrUmBjDio+N8Re1NmbMSQz73uu9gLLw1oSCB9l1+S5tUUw==" saltValue="WS2aS21kPvLwtTTmEFjrWQ==" spinCount="100000" sheet="1" objects="1" scenarios="1" selectLockedCells="1"/>
  <mergeCells count="220">
    <mergeCell ref="AE62:AH62"/>
    <mergeCell ref="AE58:AH58"/>
    <mergeCell ref="AE59:AH59"/>
    <mergeCell ref="AE61:AH61"/>
    <mergeCell ref="AA61:AD61"/>
    <mergeCell ref="AA62:AD62"/>
    <mergeCell ref="W62:Z62"/>
    <mergeCell ref="A62:B62"/>
    <mergeCell ref="C61:F61"/>
    <mergeCell ref="S59:V59"/>
    <mergeCell ref="S61:V61"/>
    <mergeCell ref="S62:V62"/>
    <mergeCell ref="O59:R59"/>
    <mergeCell ref="O61:R61"/>
    <mergeCell ref="A59:B59"/>
    <mergeCell ref="A60:B60"/>
    <mergeCell ref="A61:B61"/>
    <mergeCell ref="O62:R62"/>
    <mergeCell ref="G61:J61"/>
    <mergeCell ref="G62:J62"/>
    <mergeCell ref="C62:F62"/>
    <mergeCell ref="K59:N59"/>
    <mergeCell ref="K61:N61"/>
    <mergeCell ref="K62:N62"/>
    <mergeCell ref="AE60:AH60"/>
    <mergeCell ref="O60:R60"/>
    <mergeCell ref="S60:V60"/>
    <mergeCell ref="W60:Z60"/>
    <mergeCell ref="AA60:AD60"/>
    <mergeCell ref="W59:Z59"/>
    <mergeCell ref="AA59:AD59"/>
    <mergeCell ref="C59:F59"/>
    <mergeCell ref="C60:F60"/>
    <mergeCell ref="G60:J60"/>
    <mergeCell ref="G59:J59"/>
    <mergeCell ref="W61:Z61"/>
    <mergeCell ref="A52:B52"/>
    <mergeCell ref="A53:B53"/>
    <mergeCell ref="K58:N58"/>
    <mergeCell ref="O58:R58"/>
    <mergeCell ref="C58:F58"/>
    <mergeCell ref="A58:B58"/>
    <mergeCell ref="S58:V58"/>
    <mergeCell ref="AA58:AD58"/>
    <mergeCell ref="A54:B54"/>
    <mergeCell ref="G58:J58"/>
    <mergeCell ref="A55:B55"/>
    <mergeCell ref="W58:Z58"/>
    <mergeCell ref="K60:N60"/>
    <mergeCell ref="A56:B56"/>
    <mergeCell ref="A57:B57"/>
    <mergeCell ref="AE49:AH49"/>
    <mergeCell ref="A50:B50"/>
    <mergeCell ref="A51:B51"/>
    <mergeCell ref="C51:F51"/>
    <mergeCell ref="G51:J51"/>
    <mergeCell ref="K51:N51"/>
    <mergeCell ref="AE51:AH51"/>
    <mergeCell ref="W49:Z49"/>
    <mergeCell ref="AA49:AD49"/>
    <mergeCell ref="O51:R51"/>
    <mergeCell ref="S51:V51"/>
    <mergeCell ref="A47:B47"/>
    <mergeCell ref="A48:B48"/>
    <mergeCell ref="A49:B49"/>
    <mergeCell ref="C49:F49"/>
    <mergeCell ref="A43:B43"/>
    <mergeCell ref="AA51:AD51"/>
    <mergeCell ref="G49:J49"/>
    <mergeCell ref="K49:N49"/>
    <mergeCell ref="O49:R49"/>
    <mergeCell ref="S49:V49"/>
    <mergeCell ref="W51:Z51"/>
    <mergeCell ref="A41:B41"/>
    <mergeCell ref="A40:B40"/>
    <mergeCell ref="A42:B42"/>
    <mergeCell ref="G46:J46"/>
    <mergeCell ref="K46:N46"/>
    <mergeCell ref="O46:R46"/>
    <mergeCell ref="S46:V46"/>
    <mergeCell ref="W46:Z46"/>
    <mergeCell ref="AE46:AH46"/>
    <mergeCell ref="AA46:AD46"/>
    <mergeCell ref="A45:B45"/>
    <mergeCell ref="A46:B46"/>
    <mergeCell ref="C46:F46"/>
    <mergeCell ref="A38:B38"/>
    <mergeCell ref="A39:B39"/>
    <mergeCell ref="C39:F39"/>
    <mergeCell ref="G39:J39"/>
    <mergeCell ref="K39:N39"/>
    <mergeCell ref="O39:R39"/>
    <mergeCell ref="C37:F37"/>
    <mergeCell ref="G37:J37"/>
    <mergeCell ref="A34:B34"/>
    <mergeCell ref="C34:F34"/>
    <mergeCell ref="G34:J34"/>
    <mergeCell ref="A36:B36"/>
    <mergeCell ref="A35:B35"/>
    <mergeCell ref="A37:B37"/>
    <mergeCell ref="O37:R37"/>
    <mergeCell ref="S37:V37"/>
    <mergeCell ref="W37:Z37"/>
    <mergeCell ref="AE34:AH34"/>
    <mergeCell ref="O34:R34"/>
    <mergeCell ref="S34:V34"/>
    <mergeCell ref="W34:Z34"/>
    <mergeCell ref="AA34:AD34"/>
    <mergeCell ref="K34:N34"/>
    <mergeCell ref="A1:AI1"/>
    <mergeCell ref="A2:AI2"/>
    <mergeCell ref="E3:AI3"/>
    <mergeCell ref="A3:D3"/>
    <mergeCell ref="A4:D4"/>
    <mergeCell ref="AE22:AH22"/>
    <mergeCell ref="H4:J4"/>
    <mergeCell ref="A16:B16"/>
    <mergeCell ref="K15:N15"/>
    <mergeCell ref="O6:R6"/>
    <mergeCell ref="O7:R7"/>
    <mergeCell ref="O10:R10"/>
    <mergeCell ref="A14:B14"/>
    <mergeCell ref="A15:B15"/>
    <mergeCell ref="AE7:AH7"/>
    <mergeCell ref="AE15:AH15"/>
    <mergeCell ref="AE10:AH10"/>
    <mergeCell ref="AE13:AH13"/>
    <mergeCell ref="AA6:AD6"/>
    <mergeCell ref="O15:R15"/>
    <mergeCell ref="AA10:AD10"/>
    <mergeCell ref="AA13:AD13"/>
    <mergeCell ref="AA15:AD15"/>
    <mergeCell ref="A5:D5"/>
    <mergeCell ref="E5:F5"/>
    <mergeCell ref="AA7:AD7"/>
    <mergeCell ref="W10:Z10"/>
    <mergeCell ref="W13:Z13"/>
    <mergeCell ref="S10:V10"/>
    <mergeCell ref="O13:R13"/>
    <mergeCell ref="K10:N10"/>
    <mergeCell ref="K13:N13"/>
    <mergeCell ref="S13:V13"/>
    <mergeCell ref="W15:Z15"/>
    <mergeCell ref="S15:V15"/>
    <mergeCell ref="E4:F4"/>
    <mergeCell ref="A6:B6"/>
    <mergeCell ref="G15:J15"/>
    <mergeCell ref="A9:B9"/>
    <mergeCell ref="A11:B11"/>
    <mergeCell ref="A12:B12"/>
    <mergeCell ref="A7:B7"/>
    <mergeCell ref="C6:F6"/>
    <mergeCell ref="C7:F7"/>
    <mergeCell ref="C15:F15"/>
    <mergeCell ref="A13:B13"/>
    <mergeCell ref="A10:B10"/>
    <mergeCell ref="C13:F13"/>
    <mergeCell ref="G10:J10"/>
    <mergeCell ref="G13:J13"/>
    <mergeCell ref="AE4:AI4"/>
    <mergeCell ref="G6:J6"/>
    <mergeCell ref="G7:J7"/>
    <mergeCell ref="K6:N6"/>
    <mergeCell ref="K7:N7"/>
    <mergeCell ref="Y4:Z4"/>
    <mergeCell ref="AB4:AD4"/>
    <mergeCell ref="K4:T4"/>
    <mergeCell ref="AE6:AH6"/>
    <mergeCell ref="W6:Z6"/>
    <mergeCell ref="W7:Z7"/>
    <mergeCell ref="S7:V7"/>
    <mergeCell ref="S6:V6"/>
    <mergeCell ref="AF64:AI64"/>
    <mergeCell ref="S22:V22"/>
    <mergeCell ref="W22:Z22"/>
    <mergeCell ref="AA22:AD22"/>
    <mergeCell ref="S27:V27"/>
    <mergeCell ref="A21:B21"/>
    <mergeCell ref="A25:B25"/>
    <mergeCell ref="C25:F25"/>
    <mergeCell ref="G25:J25"/>
    <mergeCell ref="K25:N25"/>
    <mergeCell ref="O27:R27"/>
    <mergeCell ref="A23:B23"/>
    <mergeCell ref="A28:B28"/>
    <mergeCell ref="A33:B33"/>
    <mergeCell ref="A31:B31"/>
    <mergeCell ref="A29:B29"/>
    <mergeCell ref="A30:B30"/>
    <mergeCell ref="AE37:AH37"/>
    <mergeCell ref="AA37:AD37"/>
    <mergeCell ref="S39:V39"/>
    <mergeCell ref="W39:Z39"/>
    <mergeCell ref="AE39:AH39"/>
    <mergeCell ref="AA39:AD39"/>
    <mergeCell ref="K37:N37"/>
    <mergeCell ref="A19:B19"/>
    <mergeCell ref="C10:F10"/>
    <mergeCell ref="A18:B18"/>
    <mergeCell ref="A17:B17"/>
    <mergeCell ref="A65:AI65"/>
    <mergeCell ref="A22:B22"/>
    <mergeCell ref="C22:F22"/>
    <mergeCell ref="G22:J22"/>
    <mergeCell ref="K22:N22"/>
    <mergeCell ref="O22:R22"/>
    <mergeCell ref="A27:B27"/>
    <mergeCell ref="C27:F27"/>
    <mergeCell ref="G27:J27"/>
    <mergeCell ref="K27:N27"/>
    <mergeCell ref="A24:B24"/>
    <mergeCell ref="AE25:AH25"/>
    <mergeCell ref="A26:B26"/>
    <mergeCell ref="O25:R25"/>
    <mergeCell ref="S25:V25"/>
    <mergeCell ref="W25:Z25"/>
    <mergeCell ref="AA27:AD27"/>
    <mergeCell ref="AE27:AH27"/>
    <mergeCell ref="AA25:AD25"/>
    <mergeCell ref="W27:Z27"/>
  </mergeCells>
  <phoneticPr fontId="1" type="noConversion"/>
  <conditionalFormatting sqref="A1:AI1 E3:AI3 K4:T4 E4:F4 E5:F5">
    <cfRule type="containsBlanks" dxfId="62" priority="167">
      <formula>LEN(TRIM(A1))=0</formula>
    </cfRule>
  </conditionalFormatting>
  <conditionalFormatting sqref="C6:AH15 C20:AH27 C32:AH39 C44:AH51 C56:AH62">
    <cfRule type="expression" dxfId="61" priority="170">
      <formula>C$57=1</formula>
    </cfRule>
    <cfRule type="expression" dxfId="60" priority="171">
      <formula>C$56=1</formula>
    </cfRule>
  </conditionalFormatting>
  <conditionalFormatting sqref="C16:AH19">
    <cfRule type="expression" dxfId="59" priority="159">
      <formula>C$57=1</formula>
    </cfRule>
    <cfRule type="expression" dxfId="58" priority="160">
      <formula>C$56=1</formula>
    </cfRule>
  </conditionalFormatting>
  <conditionalFormatting sqref="D28:F31 H28:J31 L28:N31 P28:R31 T28:V31 X28:Z31 AB28:AD31 AF28:AH31">
    <cfRule type="expression" dxfId="57" priority="157">
      <formula>D$57=1</formula>
    </cfRule>
    <cfRule type="expression" dxfId="56" priority="158">
      <formula>D$56=1</formula>
    </cfRule>
  </conditionalFormatting>
  <conditionalFormatting sqref="D40:F43 H40:J43 L40:N43 P40:R43 T40:V43 X40:Z43 AB40:AD43 AF40:AH43">
    <cfRule type="expression" dxfId="55" priority="155">
      <formula>D$57=1</formula>
    </cfRule>
    <cfRule type="expression" dxfId="54" priority="156">
      <formula>D$56=1</formula>
    </cfRule>
  </conditionalFormatting>
  <conditionalFormatting sqref="D52:F55 H52:J55 L52:N55 P52:R55 T52:V55 X52:Z55 AB52:AD55 AF52:AH55">
    <cfRule type="expression" dxfId="53" priority="153">
      <formula>D$57=1</formula>
    </cfRule>
    <cfRule type="expression" dxfId="52" priority="154">
      <formula>D$56=1</formula>
    </cfRule>
  </conditionalFormatting>
  <conditionalFormatting sqref="C28:C31">
    <cfRule type="expression" dxfId="51" priority="51">
      <formula>C$57=1</formula>
    </cfRule>
    <cfRule type="expression" dxfId="50" priority="52">
      <formula>C$56=1</formula>
    </cfRule>
  </conditionalFormatting>
  <conditionalFormatting sqref="G28:G31">
    <cfRule type="expression" dxfId="49" priority="49">
      <formula>G$57=1</formula>
    </cfRule>
    <cfRule type="expression" dxfId="48" priority="50">
      <formula>G$56=1</formula>
    </cfRule>
  </conditionalFormatting>
  <conditionalFormatting sqref="K28:K31">
    <cfRule type="expression" dxfId="47" priority="47">
      <formula>K$57=1</formula>
    </cfRule>
    <cfRule type="expression" dxfId="46" priority="48">
      <formula>K$56=1</formula>
    </cfRule>
  </conditionalFormatting>
  <conditionalFormatting sqref="O28:O31">
    <cfRule type="expression" dxfId="45" priority="45">
      <formula>O$57=1</formula>
    </cfRule>
    <cfRule type="expression" dxfId="44" priority="46">
      <formula>O$56=1</formula>
    </cfRule>
  </conditionalFormatting>
  <conditionalFormatting sqref="S28:S31">
    <cfRule type="expression" dxfId="43" priority="43">
      <formula>S$57=1</formula>
    </cfRule>
    <cfRule type="expression" dxfId="42" priority="44">
      <formula>S$56=1</formula>
    </cfRule>
  </conditionalFormatting>
  <conditionalFormatting sqref="W28:W31">
    <cfRule type="expression" dxfId="41" priority="41">
      <formula>W$57=1</formula>
    </cfRule>
    <cfRule type="expression" dxfId="40" priority="42">
      <formula>W$56=1</formula>
    </cfRule>
  </conditionalFormatting>
  <conditionalFormatting sqref="AA28:AA31">
    <cfRule type="expression" dxfId="39" priority="39">
      <formula>AA$57=1</formula>
    </cfRule>
    <cfRule type="expression" dxfId="38" priority="40">
      <formula>AA$56=1</formula>
    </cfRule>
  </conditionalFormatting>
  <conditionalFormatting sqref="AE28:AE31">
    <cfRule type="expression" dxfId="37" priority="37">
      <formula>AE$57=1</formula>
    </cfRule>
    <cfRule type="expression" dxfId="36" priority="38">
      <formula>AE$56=1</formula>
    </cfRule>
  </conditionalFormatting>
  <conditionalFormatting sqref="C40:C43">
    <cfRule type="expression" dxfId="35" priority="35">
      <formula>C$57=1</formula>
    </cfRule>
    <cfRule type="expression" dxfId="34" priority="36">
      <formula>C$56=1</formula>
    </cfRule>
  </conditionalFormatting>
  <conditionalFormatting sqref="G40:G43">
    <cfRule type="expression" dxfId="33" priority="33">
      <formula>G$57=1</formula>
    </cfRule>
    <cfRule type="expression" dxfId="32" priority="34">
      <formula>G$56=1</formula>
    </cfRule>
  </conditionalFormatting>
  <conditionalFormatting sqref="K40:K43">
    <cfRule type="expression" dxfId="31" priority="31">
      <formula>K$57=1</formula>
    </cfRule>
    <cfRule type="expression" dxfId="30" priority="32">
      <formula>K$56=1</formula>
    </cfRule>
  </conditionalFormatting>
  <conditionalFormatting sqref="O40:O43">
    <cfRule type="expression" dxfId="29" priority="29">
      <formula>O$57=1</formula>
    </cfRule>
    <cfRule type="expression" dxfId="28" priority="30">
      <formula>O$56=1</formula>
    </cfRule>
  </conditionalFormatting>
  <conditionalFormatting sqref="S40:S43">
    <cfRule type="expression" dxfId="27" priority="27">
      <formula>S$57=1</formula>
    </cfRule>
    <cfRule type="expression" dxfId="26" priority="28">
      <formula>S$56=1</formula>
    </cfRule>
  </conditionalFormatting>
  <conditionalFormatting sqref="W40:W43">
    <cfRule type="expression" dxfId="25" priority="25">
      <formula>W$57=1</formula>
    </cfRule>
    <cfRule type="expression" dxfId="24" priority="26">
      <formula>W$56=1</formula>
    </cfRule>
  </conditionalFormatting>
  <conditionalFormatting sqref="AA40:AA43">
    <cfRule type="expression" dxfId="23" priority="23">
      <formula>AA$57=1</formula>
    </cfRule>
    <cfRule type="expression" dxfId="22" priority="24">
      <formula>AA$56=1</formula>
    </cfRule>
  </conditionalFormatting>
  <conditionalFormatting sqref="AE40:AE43">
    <cfRule type="expression" dxfId="21" priority="21">
      <formula>AE$57=1</formula>
    </cfRule>
    <cfRule type="expression" dxfId="20" priority="22">
      <formula>AE$56=1</formula>
    </cfRule>
  </conditionalFormatting>
  <conditionalFormatting sqref="C52:C55">
    <cfRule type="expression" dxfId="19" priority="19">
      <formula>C$57=1</formula>
    </cfRule>
    <cfRule type="expression" dxfId="18" priority="20">
      <formula>C$56=1</formula>
    </cfRule>
  </conditionalFormatting>
  <conditionalFormatting sqref="G52:G55">
    <cfRule type="expression" dxfId="17" priority="17">
      <formula>G$57=1</formula>
    </cfRule>
    <cfRule type="expression" dxfId="16" priority="18">
      <formula>G$56=1</formula>
    </cfRule>
  </conditionalFormatting>
  <conditionalFormatting sqref="K52:K55">
    <cfRule type="expression" dxfId="15" priority="15">
      <formula>K$57=1</formula>
    </cfRule>
    <cfRule type="expression" dxfId="14" priority="16">
      <formula>K$56=1</formula>
    </cfRule>
  </conditionalFormatting>
  <conditionalFormatting sqref="O52:O55">
    <cfRule type="expression" dxfId="13" priority="13">
      <formula>O$57=1</formula>
    </cfRule>
    <cfRule type="expression" dxfId="12" priority="14">
      <formula>O$56=1</formula>
    </cfRule>
  </conditionalFormatting>
  <conditionalFormatting sqref="S52:S55">
    <cfRule type="expression" dxfId="11" priority="11">
      <formula>S$57=1</formula>
    </cfRule>
    <cfRule type="expression" dxfId="10" priority="12">
      <formula>S$56=1</formula>
    </cfRule>
  </conditionalFormatting>
  <conditionalFormatting sqref="W52:W55">
    <cfRule type="expression" dxfId="9" priority="9">
      <formula>W$57=1</formula>
    </cfRule>
    <cfRule type="expression" dxfId="8" priority="10">
      <formula>W$56=1</formula>
    </cfRule>
  </conditionalFormatting>
  <conditionalFormatting sqref="AA52:AA55">
    <cfRule type="expression" dxfId="7" priority="7">
      <formula>AA$57=1</formula>
    </cfRule>
    <cfRule type="expression" dxfId="6" priority="8">
      <formula>AA$56=1</formula>
    </cfRule>
  </conditionalFormatting>
  <conditionalFormatting sqref="AE52:AE55">
    <cfRule type="expression" dxfId="5" priority="5">
      <formula>AE$57=1</formula>
    </cfRule>
    <cfRule type="expression" dxfId="4" priority="6">
      <formula>AE$56=1</formula>
    </cfRule>
  </conditionalFormatting>
  <conditionalFormatting sqref="AK14">
    <cfRule type="expression" dxfId="3" priority="1" stopIfTrue="1">
      <formula>B14=1</formula>
    </cfRule>
    <cfRule type="expression" dxfId="2" priority="2" stopIfTrue="1">
      <formula>B14=7</formula>
    </cfRule>
  </conditionalFormatting>
  <conditionalFormatting sqref="AK2:AK13">
    <cfRule type="expression" dxfId="1" priority="3" stopIfTrue="1">
      <formula>B2=1</formula>
    </cfRule>
    <cfRule type="expression" dxfId="0" priority="4" stopIfTrue="1">
      <formula>B2=7</formula>
    </cfRule>
  </conditionalFormatting>
  <dataValidations count="10">
    <dataValidation type="decimal" allowBlank="1" showInputMessage="1" showErrorMessage="1" errorTitle="Zadání času" error="Zadejte desetinným číslem, např. 8,5" sqref="S15 W15 K15 W39 G15 W51 O15 O51 AA15 G51 C15 G39 AA51 AA39 O39 S39 AE39 C51 K51 W56:W57 AE15 S51 S56:S57 AE51 AA56:AA57 K39 K56:K57 C39 G56:G57 O56:O57 C56:C57 AA27 AE27 W27 S27 O27 K27 G27 C27 AE56:AE57">
      <formula1>0</formula1>
      <formula2>24</formula2>
    </dataValidation>
    <dataValidation operator="greaterThanOrEqual" allowBlank="1" showInputMessage="1" showErrorMessage="1" sqref="C13 AA13 S25 S37 W25 AE13 W37 G13 K13 O13 S13 W13 C25 AA25 AE25 G25 K25 O25 C37 AA37 AE37 G37 K37 O37 C49 AA49 AE49 G49 K49 O49 S49 W49"/>
    <dataValidation type="date" allowBlank="1" showInputMessage="1" showErrorMessage="1" sqref="E4:F4">
      <formula1>AK2</formula1>
      <formula2>AK2+365</formula2>
    </dataValidation>
    <dataValidation type="date" allowBlank="1" showInputMessage="1" showErrorMessage="1" sqref="E5:F5">
      <formula1>AK2</formula1>
      <formula2>AK2+366</formula2>
    </dataValidation>
    <dataValidation type="custom" operator="greaterThanOrEqual" allowBlank="1" showInputMessage="1" showErrorMessage="1" errorTitle="Zápis času" error="Čas musí být v intervalu 0:00 a 24:00 a současně musí být  vyšší, než čas zapsaný vlevo." sqref="E9 I9 M9 Q9 U9 Y9 AC9 AG9 D11:F11 H11:J11 L11:N11 P11:R11 T11:V11 X11:Z11 AB11:AD11 AF11:AH11 D14:F14 H14:J14 L14:N14 P14:R14 T14:V14 X14:Z14 AB14:AD14 AF14:AH14 E21 I21 M21 Q21 U21 Y21 AC21 AG21 E33 I33 M33 Q33 U33 Y33 AC33 AG33 E45 I45 M45 Q45 U45 Y45 AC45 AG45 D23:F23 H23:J23 L23:N23 P23:R23 T23:V23 X23:Z23 AB23:AD23 AF23:AH23 D35:F35 H35:J35 L35:N35 P35:R35 T35:V35 X35:Z35 AB35:AD35 AF35:AH35 D47:F47 H47:J47 L47:N47 P47:R47 T47:V47 X47:Z47 AB47:AD47 AF47:AH47 D26:F26 H26:J26 L26:N26 P26:R26 T26:V26 X26:Z26 AB26:AD26 AF26:AH26 D38:F38 H38:J38 L38:N38 P38:R38 T38:V38 X38:Z38 AB38:AD38 AF38:AH38 D50:F50 H50:J50 L50:N50 P50:R50 T50:V50 X50:Z50 AB50:AD50 AF50:AH50">
      <formula1>AND(N(D9)&lt;=1,N(D9)&gt;N(C9))</formula1>
    </dataValidation>
    <dataValidation type="custom" operator="greaterThanOrEqual" allowBlank="1" showInputMessage="1" showErrorMessage="1" errorTitle="Zápis času" error="Čas musí být v intervalu 0:00 a 24:00 a současně musí být nejvýše o 12:00 vyšší, než čas zapsaný vlevo." sqref="D9 F9 H9 L9 P9 T9 X9 AB9 AF9 J9 N9 R9 V9 Z9 AD9 AH9 D21 F21 H21 L21 P21 T21 X21 AB21 AF21 J21 N21 R21 V21 Z21 AD21 AH21 D33 F33 H33 L33 P33 T33 X33 AB33 AF33 J33 N33 R33 V33 Z33 AD33 AH33 D45 F45 H45 L45 P45 T45 X45 AB45 AF45 J45 N45 R45 V45 Z45 AD45 AH45">
      <formula1>AND(N(D9)&lt;=1,N(D9)&gt;N(C9),N(D9)-N(C9)&lt;=0.5)</formula1>
    </dataValidation>
    <dataValidation type="custom" operator="greaterThanOrEqual" allowBlank="1" showInputMessage="1" showErrorMessage="1" errorTitle="Zápis času" error="Čas musí být v intervalu 0:00 a 24:00." sqref="C9 G9 K9 O9 S9 W9 AA9 AE9 C11 G11 K11 O11 S11 W11 AA11 AE11 C14 G14 K14 O14 S14 W14 AA14 AE14 C21 G21 K21 O21 S21 W21 AA21 AE21 C33 G33 K33 O33 S33 W33 AA33 AE33 C45 G45 K45 O45 S45 W45 AA45 AE45 C23 G23 K23 O23 S23 W23 AA23 AE23 C35 G35 K35 O35 S35 W35 AA35 AE35 C47 G47 K47 O47 S47 W47 AA47 AE47 C26 G26 K26 O26 S26 W26 AA26 AE26 C38 G38 K38 O38 S38 W38 AA38 AE38 C50 G50 K50 O50 S50 W50 AA50 AE50">
      <formula1>N(C9)&lt;=1</formula1>
    </dataValidation>
    <dataValidation type="custom" allowBlank="1" showInputMessage="1" showErrorMessage="1" errorTitle="Zápis času" error="Čas musí být v intervalu 0:00 až 6:00 nebo v intervalu 22:00 až 24:00." sqref="C12 G12 K12 O12 S12 W12 AA12 AE12 C24 G24 K24 O24 S24 W24 AA24 AE24 C36 G36 K36 O36 S36 W36 AA36 AE36 C48 G48 K48 O48 S48 W48 AA48 AE48">
      <formula1>AND(N(C12)&lt;=1,OR(N(C12)&lt;0.25,N(C12)&gt;0.91))</formula1>
    </dataValidation>
    <dataValidation type="custom" allowBlank="1" showInputMessage="1" showErrorMessage="1" errorTitle="Zápis času" error="Čas musí být v intervalu 0:00 až 6:00 nebo v intervalu 22:00 až 24:00." sqref="F12 J12 N12 R12 V12 Z12 AD12 AH12 F24 J24 N24 R24 V24 Z24 AD24 AH24 F36 J36 N36 R36 V36 Z36 AD36 AH36 F48 J48 N48 R48 V48 Z48 AD48 AH48">
      <formula1>AND(N(F12)&lt;=1,N(F12)&gt;N(E12),OR(N(F12)&lt;=0.25,N(F12)&gt;0.91))</formula1>
    </dataValidation>
    <dataValidation type="custom" allowBlank="1" showInputMessage="1" showErrorMessage="1" errorTitle="Zápis času" error="Čas musí být v intervalu 0:00 až 6:00 nebo v intervalu 22:00 až 24:00." sqref="D12:E12 H12:I12 L12:M12 P12:Q12 T12:U12 X12:Y12 AB12:AC12 AF12:AG12 D24:E24 H24:I24 L24:M24 P24:Q24 T24:U24 X24:Y24 AB24:AC24 AF24:AG24 D36:E36 H36:I36 L36:M36 P36:Q36 T36:U36 X36:Y36 AB36:AC36 AF36:AG36 D48:E48 H48:I48 L48:M48 P48:Q48 T48:U48 X48:Y48 AB48:AC48 AF48:AG48">
      <formula1>AND(N(D12)&lt;=1,N(D12)&gt;N(C12),OR(N(D12)&lt;=0.25,N(D12)&gt;0.91))</formula1>
    </dataValidation>
  </dataValidations>
  <pageMargins left="0.39370078740157483" right="0.19685039370078741" top="0.78740157480314965" bottom="0.19685039370078741" header="0.51181102362204722" footer="0.31496062992125984"/>
  <pageSetup paperSize="9" scale="61" orientation="landscape" r:id="rId1"/>
  <headerFooter alignWithMargins="0"/>
  <ignoredErrors>
    <ignoredError sqref="C60 G60 K60:AH60 AI10 AI22 AI34 AI4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Evidence práce na kurzu</vt:lpstr>
    </vt:vector>
  </TitlesOfParts>
  <Company>DDM Praha 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 Macek</dc:creator>
  <cp:lastModifiedBy>RNDr. Milan Macek, CSc.</cp:lastModifiedBy>
  <cp:lastPrinted>2015-12-25T15:32:35Z</cp:lastPrinted>
  <dcterms:created xsi:type="dcterms:W3CDTF">2003-12-19T06:54:34Z</dcterms:created>
  <dcterms:modified xsi:type="dcterms:W3CDTF">2023-10-06T20:24:45Z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439090324</vt:i4>
  </property>
  <property fmtid="{D5CDD505-2E9C-101B-9397-08002B2CF9AE}" pid="3" name="_EmailSubject">
    <vt:lpwstr/>
  </property>
  <property fmtid="{D5CDD505-2E9C-101B-9397-08002B2CF9AE}" pid="4" name="_AuthorEmail">
    <vt:lpwstr>ivana.lacigova@oavin.cz</vt:lpwstr>
  </property>
  <property fmtid="{D5CDD505-2E9C-101B-9397-08002B2CF9AE}" pid="5" name="_AuthorEmailDisplayName">
    <vt:lpwstr>Ivana Lacigov+í</vt:lpwstr>
  </property>
  <property fmtid="{D5CDD505-2E9C-101B-9397-08002B2CF9AE}" pid="6" name="_PreviousAdHocReviewCycleID">
    <vt:i4>1834836595</vt:i4>
  </property>
  <property fmtid="{D5CDD505-2E9C-101B-9397-08002B2CF9AE}" pid="7" name="_ReviewingToolsShownOnce">
    <vt:lpwstr/>
  </property>
</Properties>
</file>