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480" yWindow="105" windowWidth="12120" windowHeight="909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I40" i="13" l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A48" i="13" l="1"/>
  <c r="N10" i="13" l="1"/>
  <c r="Q11" i="13" l="1"/>
  <c r="Q12" i="13"/>
  <c r="Q13" i="13"/>
  <c r="Q14" i="13"/>
  <c r="Q15" i="13"/>
  <c r="Q16" i="13"/>
  <c r="Q17" i="13"/>
  <c r="Q18" i="13"/>
  <c r="Q19" i="13"/>
  <c r="Q20" i="13"/>
  <c r="Q21" i="13"/>
  <c r="Q10" i="13"/>
  <c r="A2" i="13" l="1"/>
  <c r="A11" i="13" l="1"/>
  <c r="B10" i="13"/>
  <c r="D3" i="13"/>
  <c r="B11" i="13" l="1"/>
  <c r="M11" i="13" s="1"/>
  <c r="N11" i="13"/>
  <c r="A12" i="13"/>
  <c r="N12" i="13" s="1"/>
  <c r="M10" i="13"/>
  <c r="L10" i="13"/>
  <c r="L11" i="13" l="1"/>
  <c r="A13" i="13"/>
  <c r="N13" i="13" s="1"/>
  <c r="B12" i="13"/>
  <c r="M12" i="13" s="1"/>
  <c r="A14" i="13" l="1"/>
  <c r="N14" i="13" s="1"/>
  <c r="B13" i="13"/>
  <c r="L12" i="13"/>
  <c r="M13" i="13" l="1"/>
  <c r="L13" i="13"/>
  <c r="A15" i="13"/>
  <c r="N15" i="13" s="1"/>
  <c r="B14" i="13"/>
  <c r="M14" i="13" l="1"/>
  <c r="L14" i="13"/>
  <c r="A16" i="13"/>
  <c r="N16" i="13" s="1"/>
  <c r="B15" i="13"/>
  <c r="A17" i="13" l="1"/>
  <c r="N17" i="13" s="1"/>
  <c r="B16" i="13"/>
  <c r="M15" i="13"/>
  <c r="L15" i="13"/>
  <c r="A18" i="13" l="1"/>
  <c r="N18" i="13" s="1"/>
  <c r="B17" i="13"/>
  <c r="M16" i="13"/>
  <c r="L16" i="13"/>
  <c r="M17" i="13" l="1"/>
  <c r="L17" i="13"/>
  <c r="A19" i="13"/>
  <c r="N19" i="13" s="1"/>
  <c r="B18" i="13"/>
  <c r="A20" i="13" l="1"/>
  <c r="N20" i="13" s="1"/>
  <c r="B19" i="13"/>
  <c r="M18" i="13"/>
  <c r="L18" i="13"/>
  <c r="L19" i="13" l="1"/>
  <c r="M19" i="13"/>
  <c r="B20" i="13"/>
  <c r="A21" i="13"/>
  <c r="N21" i="13" s="1"/>
  <c r="L20" i="13" l="1"/>
  <c r="M20" i="13"/>
  <c r="B21" i="13"/>
  <c r="A22" i="13"/>
  <c r="N22" i="13" s="1"/>
  <c r="A23" i="13" l="1"/>
  <c r="N23" i="13" s="1"/>
  <c r="B22" i="13"/>
  <c r="M21" i="13"/>
  <c r="L21" i="13"/>
  <c r="A24" i="13" l="1"/>
  <c r="N24" i="13" s="1"/>
  <c r="B23" i="13"/>
  <c r="L22" i="13"/>
  <c r="M22" i="13"/>
  <c r="L23" i="13" l="1"/>
  <c r="M23" i="13"/>
  <c r="A25" i="13"/>
  <c r="N25" i="13" s="1"/>
  <c r="B24" i="13"/>
  <c r="B25" i="13" l="1"/>
  <c r="A26" i="13"/>
  <c r="N26" i="13" s="1"/>
  <c r="L24" i="13"/>
  <c r="M24" i="13"/>
  <c r="A27" i="13" l="1"/>
  <c r="N27" i="13" s="1"/>
  <c r="B26" i="13"/>
  <c r="M25" i="13"/>
  <c r="L25" i="13"/>
  <c r="M26" i="13" l="1"/>
  <c r="L26" i="13"/>
  <c r="A28" i="13"/>
  <c r="N28" i="13" s="1"/>
  <c r="B27" i="13"/>
  <c r="A29" i="13" l="1"/>
  <c r="N29" i="13" s="1"/>
  <c r="B28" i="13"/>
  <c r="L27" i="13"/>
  <c r="M27" i="13"/>
  <c r="B29" i="13" l="1"/>
  <c r="A30" i="13"/>
  <c r="N30" i="13" s="1"/>
  <c r="M28" i="13"/>
  <c r="L28" i="13"/>
  <c r="A31" i="13" l="1"/>
  <c r="N31" i="13" s="1"/>
  <c r="B30" i="13"/>
  <c r="L29" i="13"/>
  <c r="M29" i="13"/>
  <c r="B31" i="13" l="1"/>
  <c r="A32" i="13"/>
  <c r="N32" i="13" s="1"/>
  <c r="M30" i="13"/>
  <c r="L30" i="13"/>
  <c r="L31" i="13" l="1"/>
  <c r="M31" i="13"/>
  <c r="B32" i="13"/>
  <c r="A33" i="13"/>
  <c r="N33" i="13" s="1"/>
  <c r="L32" i="13" l="1"/>
  <c r="M32" i="13"/>
  <c r="B33" i="13"/>
  <c r="A34" i="13"/>
  <c r="N34" i="13" s="1"/>
  <c r="A35" i="13" l="1"/>
  <c r="N35" i="13" s="1"/>
  <c r="B34" i="13"/>
  <c r="M33" i="13"/>
  <c r="L33" i="13"/>
  <c r="A36" i="13" l="1"/>
  <c r="N36" i="13" s="1"/>
  <c r="B35" i="13"/>
  <c r="L34" i="13"/>
  <c r="M34" i="13"/>
  <c r="L35" i="13" l="1"/>
  <c r="M35" i="13"/>
  <c r="A37" i="13"/>
  <c r="N37" i="13" s="1"/>
  <c r="B36" i="13"/>
  <c r="B37" i="13" l="1"/>
  <c r="A38" i="13"/>
  <c r="N38" i="13" s="1"/>
  <c r="L36" i="13"/>
  <c r="M36" i="13"/>
  <c r="B38" i="13" l="1"/>
  <c r="A39" i="13"/>
  <c r="N39" i="13" s="1"/>
  <c r="L37" i="13"/>
  <c r="M37" i="13"/>
  <c r="A40" i="13" l="1"/>
  <c r="N40" i="13" s="1"/>
  <c r="B39" i="13"/>
  <c r="L38" i="13"/>
  <c r="M38" i="13"/>
  <c r="N41" i="13" l="1"/>
  <c r="I41" i="13"/>
  <c r="B40" i="13"/>
  <c r="L39" i="13"/>
  <c r="M39" i="13"/>
  <c r="M40" i="13" l="1"/>
  <c r="M41" i="13" s="1"/>
  <c r="L40" i="13"/>
  <c r="L41" i="13" s="1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<sst xmlns="http://schemas.openxmlformats.org/spreadsheetml/2006/main" count="25" uniqueCount="20">
  <si>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</si>
  <si>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</si>
  <si>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</si>
  <si>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</si>
  <si>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</si>
  <si>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</si>
  <si>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</si>
  <si>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</si>
  <si>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</si>
  <si>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</si>
  <si>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</si>
  <si>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Popis pracovní činnosti</t>
  </si>
  <si>
    <t>Pracovní doba</t>
  </si>
  <si>
    <t>Obchodní akademie Vinohradská</t>
  </si>
  <si>
    <t>Podpis zaměstnance:</t>
  </si>
  <si>
    <t>Kontroloval (datum a podpis):</t>
  </si>
  <si>
    <t>Datum: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</si>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</sst>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&quot; &quot;yyyy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10" fillId="0" borderId="4" xfId="0" applyNumberFormat="1" applyFont="1" applyBorder="1" applyProtection="1"/>
    <xf numFmtId="1" fontId="8" fillId="0" borderId="0" xfId="0" applyNumberFormat="1" applyFont="1" applyFill="1" applyBorder="1" applyProtection="1"/>
    <xf numFmtId="1" fontId="12" fillId="0" borderId="1" xfId="0" applyNumberFormat="1" applyFont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1" fontId="12" fillId="0" borderId="0" xfId="0" applyNumberFormat="1" applyFont="1" applyProtection="1"/>
    <xf numFmtId="0" fontId="13" fillId="0" borderId="0" xfId="0" applyFont="1" applyProtection="1"/>
    <xf numFmtId="0" fontId="7" fillId="0" borderId="0" xfId="0" applyFont="1" applyBorder="1" applyProtection="1"/>
    <xf numFmtId="0" fontId="14" fillId="0" borderId="0" xfId="0" applyFont="1" applyProtection="1"/>
    <xf numFmtId="1" fontId="1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center"/>
    </xf>
    <xf numFmtId="1" fontId="16" fillId="0" borderId="0" xfId="0" applyNumberFormat="1" applyFont="1" applyAlignment="1" applyProtection="1"/>
    <xf numFmtId="165" fontId="7" fillId="0" borderId="7" xfId="0" applyNumberFormat="1" applyFont="1" applyBorder="1" applyAlignment="1" applyProtection="1">
      <alignment horizontal="center" vertical="center"/>
    </xf>
    <xf numFmtId="20" fontId="7" fillId="0" borderId="8" xfId="0" applyNumberFormat="1" applyFont="1" applyBorder="1" applyAlignment="1" applyProtection="1">
      <alignment vertical="center"/>
      <protection locked="0"/>
    </xf>
    <xf numFmtId="20" fontId="7" fillId="0" borderId="9" xfId="0" applyNumberFormat="1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6" fontId="10" fillId="0" borderId="4" xfId="0" applyNumberFormat="1" applyFont="1" applyBorder="1" applyProtection="1"/>
    <xf numFmtId="166" fontId="10" fillId="0" borderId="15" xfId="0" applyNumberFormat="1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6" xfId="0" applyNumberFormat="1" applyFont="1" applyBorder="1" applyAlignment="1" applyProtection="1">
      <alignment vertical="center"/>
      <protection locked="0"/>
    </xf>
    <xf numFmtId="20" fontId="7" fillId="0" borderId="17" xfId="0" applyNumberFormat="1" applyFont="1" applyBorder="1" applyAlignment="1" applyProtection="1">
      <alignment vertical="center"/>
      <protection locked="0"/>
    </xf>
    <xf numFmtId="164" fontId="19" fillId="0" borderId="1" xfId="0" applyNumberFormat="1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164" fontId="1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Protection="1"/>
    <xf numFmtId="1" fontId="21" fillId="0" borderId="1" xfId="0" applyNumberFormat="1" applyFont="1" applyBorder="1" applyProtection="1"/>
    <xf numFmtId="0" fontId="19" fillId="0" borderId="1" xfId="0" applyNumberFormat="1" applyFont="1" applyBorder="1" applyProtection="1"/>
    <xf numFmtId="164" fontId="21" fillId="0" borderId="1" xfId="0" applyNumberFormat="1" applyFont="1" applyBorder="1" applyProtection="1"/>
    <xf numFmtId="164" fontId="7" fillId="0" borderId="6" xfId="0" applyNumberFormat="1" applyFont="1" applyBorder="1" applyProtection="1">
      <protection locked="0"/>
    </xf>
    <xf numFmtId="164" fontId="9" fillId="0" borderId="30" xfId="0" applyNumberFormat="1" applyFont="1" applyBorder="1" applyAlignment="1" applyProtection="1">
      <alignment vertical="center"/>
    </xf>
    <xf numFmtId="2" fontId="9" fillId="0" borderId="31" xfId="0" applyNumberFormat="1" applyFont="1" applyBorder="1" applyAlignment="1" applyProtection="1">
      <alignment vertical="center"/>
    </xf>
    <xf numFmtId="1" fontId="12" fillId="0" borderId="31" xfId="0" applyNumberFormat="1" applyFont="1" applyBorder="1" applyProtection="1"/>
    <xf numFmtId="20" fontId="17" fillId="0" borderId="12" xfId="0" applyNumberFormat="1" applyFont="1" applyBorder="1" applyAlignment="1" applyProtection="1">
      <alignment vertical="center" shrinkToFit="1"/>
      <protection locked="0"/>
    </xf>
    <xf numFmtId="20" fontId="17" fillId="0" borderId="13" xfId="0" applyNumberFormat="1" applyFont="1" applyBorder="1" applyAlignment="1" applyProtection="1">
      <alignment vertical="center" shrinkToFit="1"/>
      <protection locked="0"/>
    </xf>
    <xf numFmtId="20" fontId="17" fillId="0" borderId="14" xfId="0" applyNumberFormat="1" applyFont="1" applyBorder="1" applyAlignment="1" applyProtection="1">
      <alignment vertical="center" shrinkToFit="1"/>
      <protection locked="0"/>
    </xf>
    <xf numFmtId="0" fontId="14" fillId="0" borderId="0" xfId="0" applyNumberFormat="1" applyFont="1" applyAlignment="1" applyProtection="1"/>
    <xf numFmtId="0" fontId="8" fillId="0" borderId="5" xfId="0" applyFont="1" applyBorder="1" applyAlignment="1" applyProtection="1">
      <alignment horizontal="left" vertical="center"/>
    </xf>
    <xf numFmtId="164" fontId="19" fillId="0" borderId="9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" fontId="8" fillId="0" borderId="25" xfId="0" applyNumberFormat="1" applyFont="1" applyBorder="1" applyAlignment="1" applyProtection="1">
      <alignment horizontal="right"/>
    </xf>
    <xf numFmtId="1" fontId="8" fillId="0" borderId="26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0"/>
  <sheetViews>
    <sheetView showGridLines="0" showRowColHeaders="0" tabSelected="1" zoomScaleNormal="100" workbookViewId="0">
      <pane ySplit="9" topLeftCell="A10" activePane="bottomLeft" state="frozen"/>
      <selection pane="bottomLeft" activeCell="D4" sqref="D4:H4"/>
    </sheetView>
  </sheetViews>
  <sheetFormatPr defaultColWidth="0" defaultRowHeight="15" zeroHeight="1" x14ac:dyDescent="0.2"/>
  <cols>
    <col min="1" max="1" width="8.85546875" style="3" customWidth="1"/>
    <col min="2" max="2" width="5" style="3" customWidth="1"/>
    <col min="3" max="8" width="6.28515625" style="3" customWidth="1"/>
    <col min="9" max="9" width="7.7109375" style="3" customWidth="1"/>
    <col min="10" max="10" width="28.5703125" style="3" customWidth="1"/>
    <col min="11" max="11" width="2.5703125" style="4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5" hidden="1" customWidth="1"/>
    <col min="16" max="16" width="2.140625" style="5" hidden="1" customWidth="1"/>
    <col min="17" max="17" width="6.7109375" style="5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22"/>
      <c r="L1" s="5"/>
      <c r="M1" s="5"/>
      <c r="N1" s="5"/>
      <c r="O1" s="5"/>
      <c r="P1" s="5"/>
      <c r="Q1" s="5"/>
    </row>
    <row r="2" spans="1:17" ht="33.75" customHeight="1" x14ac:dyDescent="0.2">
      <c r="A2" s="75" t="str">
        <f>"F31: Evidence pracovní doby v roce "&amp; YEAR(O10)</f>
        <v>F31: Evidence pracovní doby v roce 2021</v>
      </c>
      <c r="B2" s="75"/>
      <c r="C2" s="75"/>
      <c r="D2" s="75"/>
      <c r="E2" s="75"/>
      <c r="F2" s="75"/>
      <c r="G2" s="75"/>
      <c r="H2" s="75"/>
      <c r="I2" s="75"/>
      <c r="J2" s="75"/>
      <c r="K2" s="1"/>
    </row>
    <row r="3" spans="1:17" s="25" customFormat="1" ht="18" customHeight="1" x14ac:dyDescent="0.2">
      <c r="A3" s="77" t="s">
        <v>7</v>
      </c>
      <c r="B3" s="77"/>
      <c r="C3" s="77"/>
      <c r="D3" s="76">
        <f>A10</f>
        <v>44197</v>
      </c>
      <c r="E3" s="76"/>
      <c r="F3" s="76"/>
      <c r="H3" s="26"/>
      <c r="I3" s="9"/>
      <c r="J3" s="9"/>
      <c r="P3" s="27"/>
      <c r="Q3" s="27"/>
    </row>
    <row r="4" spans="1:17" s="25" customFormat="1" ht="18" customHeight="1" x14ac:dyDescent="0.2">
      <c r="A4" s="68" t="s">
        <v>8</v>
      </c>
      <c r="B4" s="68"/>
      <c r="C4" s="68"/>
      <c r="D4" s="70"/>
      <c r="E4" s="70"/>
      <c r="F4" s="70"/>
      <c r="G4" s="70"/>
      <c r="H4" s="70"/>
      <c r="I4" s="30"/>
      <c r="J4" s="30"/>
      <c r="P4" s="27"/>
      <c r="Q4" s="27"/>
    </row>
    <row r="5" spans="1:17" s="25" customFormat="1" ht="18" customHeight="1" x14ac:dyDescent="0.2">
      <c r="A5" s="68" t="s">
        <v>10</v>
      </c>
      <c r="B5" s="68"/>
      <c r="C5" s="68"/>
      <c r="D5" s="73"/>
      <c r="E5" s="73"/>
      <c r="F5" s="48"/>
      <c r="G5" s="48"/>
      <c r="H5" s="48"/>
      <c r="I5" s="30"/>
      <c r="J5" s="30"/>
      <c r="L5" s="27"/>
      <c r="M5" s="27"/>
      <c r="N5" s="27"/>
      <c r="O5" s="27"/>
      <c r="P5" s="27"/>
      <c r="Q5" s="27"/>
    </row>
    <row r="6" spans="1:17" s="25" customFormat="1" ht="18" customHeight="1" x14ac:dyDescent="0.2">
      <c r="A6" s="68" t="s">
        <v>17</v>
      </c>
      <c r="B6" s="68"/>
      <c r="C6" s="68"/>
      <c r="D6" s="73"/>
      <c r="E6" s="73"/>
      <c r="F6" s="73"/>
      <c r="G6" s="73"/>
      <c r="H6" s="73"/>
      <c r="I6" s="30"/>
      <c r="J6" s="30"/>
      <c r="L6" s="27"/>
      <c r="M6" s="27"/>
      <c r="N6" s="27"/>
      <c r="O6" s="27"/>
      <c r="P6" s="27"/>
      <c r="Q6" s="27"/>
    </row>
    <row r="7" spans="1:17" s="25" customFormat="1" ht="18" customHeight="1" thickBot="1" x14ac:dyDescent="0.25">
      <c r="A7" s="69" t="s">
        <v>9</v>
      </c>
      <c r="B7" s="69"/>
      <c r="C7" s="69"/>
      <c r="D7" s="28"/>
      <c r="E7" s="66"/>
      <c r="F7" s="49"/>
      <c r="G7" s="49"/>
      <c r="H7" s="49"/>
      <c r="I7" s="29"/>
      <c r="J7" s="29"/>
      <c r="P7" s="27"/>
      <c r="Q7" s="27"/>
    </row>
    <row r="8" spans="1:17" s="9" customFormat="1" ht="15.95" customHeight="1" x14ac:dyDescent="0.2">
      <c r="A8" s="82" t="s">
        <v>0</v>
      </c>
      <c r="B8" s="80" t="s">
        <v>1</v>
      </c>
      <c r="C8" s="84" t="s">
        <v>12</v>
      </c>
      <c r="D8" s="85"/>
      <c r="E8" s="85"/>
      <c r="F8" s="85"/>
      <c r="G8" s="85"/>
      <c r="H8" s="86"/>
      <c r="I8" s="71" t="s">
        <v>6</v>
      </c>
      <c r="J8" s="91" t="s">
        <v>11</v>
      </c>
      <c r="K8" s="8"/>
      <c r="L8" s="89" t="s">
        <v>3</v>
      </c>
      <c r="M8" s="89" t="s">
        <v>2</v>
      </c>
      <c r="N8" s="89" t="s">
        <v>5</v>
      </c>
      <c r="O8" s="89" t="s">
        <v>4</v>
      </c>
      <c r="P8" s="50"/>
      <c r="Q8" s="50"/>
    </row>
    <row r="9" spans="1:17" s="9" customFormat="1" ht="13.5" thickBot="1" x14ac:dyDescent="0.25">
      <c r="A9" s="83"/>
      <c r="B9" s="81"/>
      <c r="C9" s="10" t="s">
        <v>18</v>
      </c>
      <c r="D9" s="11" t="s">
        <v>19</v>
      </c>
      <c r="E9" s="11" t="s">
        <v>18</v>
      </c>
      <c r="F9" s="11" t="s">
        <v>19</v>
      </c>
      <c r="G9" s="11" t="s">
        <v>18</v>
      </c>
      <c r="H9" s="42" t="s">
        <v>19</v>
      </c>
      <c r="I9" s="72"/>
      <c r="J9" s="92"/>
      <c r="K9" s="12"/>
      <c r="L9" s="90"/>
      <c r="M9" s="90"/>
      <c r="N9" s="90"/>
      <c r="O9" s="90"/>
      <c r="P9" s="50"/>
      <c r="Q9" s="50"/>
    </row>
    <row r="10" spans="1:17" s="25" customFormat="1" ht="12.75" x14ac:dyDescent="0.2">
      <c r="A10" s="58">
        <v>44197</v>
      </c>
      <c r="B10" s="33">
        <f t="shared" ref="B10:B40" si="0">IF(A10="","",WEEKDAY(A10))</f>
        <v>6</v>
      </c>
      <c r="C10" s="34"/>
      <c r="D10" s="35"/>
      <c r="E10" s="35"/>
      <c r="F10" s="35"/>
      <c r="G10" s="35"/>
      <c r="H10" s="43"/>
      <c r="I10" s="41" t="str">
        <f>IF(COUNTA(C10:H10)&lt;2,"",ROUND((IF(COUNTA(C10:D10)&lt;2,0,D10-C10)+IF(F10*E10=0,0,F10-E10)+IF(H10*G10=0,0,H10-G10))*24,2))</f>
        <v/>
      </c>
      <c r="J10" s="62"/>
      <c r="K10" s="36"/>
      <c r="L10" s="55">
        <f t="shared" ref="L10:L40" si="1">IF(OR(B10=1,B10=7,N10=1),0,1)</f>
        <v>0</v>
      </c>
      <c r="M10" s="55">
        <f t="shared" ref="M10:M40" si="2">IF(OR(B10=1,B10=7),1,0)</f>
        <v>0</v>
      </c>
      <c r="N10" s="55">
        <f>IF(ISERROR(VLOOKUP(A10,$O$10:$O$22,1,FALSE)),0,1)</f>
        <v>1</v>
      </c>
      <c r="O10" s="67">
        <v>44197</v>
      </c>
      <c r="P10" s="56">
        <v>1</v>
      </c>
      <c r="Q10" s="57">
        <f>DATE(YEAR($O$10),P10,1)</f>
        <v>44197</v>
      </c>
    </row>
    <row r="11" spans="1:17" s="25" customFormat="1" ht="12.75" x14ac:dyDescent="0.2">
      <c r="A11" s="37">
        <f t="shared" ref="A11:A40" si="3">IF(A10="","",IF(DAY(A10+1)=1,"",A10+1))</f>
        <v>44198</v>
      </c>
      <c r="B11" s="38">
        <f t="shared" si="0"/>
        <v>7</v>
      </c>
      <c r="C11" s="34"/>
      <c r="D11" s="35"/>
      <c r="E11" s="35"/>
      <c r="F11" s="35"/>
      <c r="G11" s="35"/>
      <c r="H11" s="43"/>
      <c r="I11" s="41" t="str">
        <f t="shared" ref="I11:I40" si="4">IF(COUNTA(C11:H11)&lt;2,"",ROUND((IF(COUNTA(C11:D11)&lt;2,0,D11-C11)+IF(F11*E11=0,0,F11-E11)+IF(H11*G11=0,0,H11-G11))*24,2))</f>
        <v/>
      </c>
      <c r="J11" s="63"/>
      <c r="K11" s="36"/>
      <c r="L11" s="55">
        <f t="shared" si="1"/>
        <v>0</v>
      </c>
      <c r="M11" s="55">
        <f t="shared" si="2"/>
        <v>1</v>
      </c>
      <c r="N11" s="55">
        <f t="shared" ref="N11:N40" si="5">IF(ISERROR(VLOOKUP(A11,$O$10:$O$22,1,FALSE)),0,1)</f>
        <v>0</v>
      </c>
      <c r="O11" s="47">
        <v>44288</v>
      </c>
      <c r="P11" s="56">
        <v>2</v>
      </c>
      <c r="Q11" s="57">
        <f t="shared" ref="Q11:Q21" si="6">DATE(YEAR($O$10),P11,1)</f>
        <v>44228</v>
      </c>
    </row>
    <row r="12" spans="1:17" s="25" customFormat="1" ht="12.75" x14ac:dyDescent="0.2">
      <c r="A12" s="37">
        <f t="shared" si="3"/>
        <v>44199</v>
      </c>
      <c r="B12" s="38">
        <f t="shared" si="0"/>
        <v>1</v>
      </c>
      <c r="C12" s="34"/>
      <c r="D12" s="35"/>
      <c r="E12" s="35"/>
      <c r="F12" s="35"/>
      <c r="G12" s="35"/>
      <c r="H12" s="43"/>
      <c r="I12" s="41" t="str">
        <f t="shared" si="4"/>
        <v/>
      </c>
      <c r="J12" s="63"/>
      <c r="K12" s="36"/>
      <c r="L12" s="55">
        <f t="shared" si="1"/>
        <v>0</v>
      </c>
      <c r="M12" s="55">
        <f t="shared" si="2"/>
        <v>1</v>
      </c>
      <c r="N12" s="55">
        <f t="shared" si="5"/>
        <v>0</v>
      </c>
      <c r="O12" s="47">
        <v>44291</v>
      </c>
      <c r="P12" s="56">
        <v>3</v>
      </c>
      <c r="Q12" s="57">
        <f t="shared" si="6"/>
        <v>44256</v>
      </c>
    </row>
    <row r="13" spans="1:17" s="25" customFormat="1" ht="12.75" x14ac:dyDescent="0.2">
      <c r="A13" s="37">
        <f t="shared" si="3"/>
        <v>44200</v>
      </c>
      <c r="B13" s="38">
        <f t="shared" si="0"/>
        <v>2</v>
      </c>
      <c r="C13" s="34"/>
      <c r="D13" s="35"/>
      <c r="E13" s="35"/>
      <c r="F13" s="35"/>
      <c r="G13" s="35"/>
      <c r="H13" s="43"/>
      <c r="I13" s="41" t="str">
        <f t="shared" si="4"/>
        <v/>
      </c>
      <c r="J13" s="63"/>
      <c r="K13" s="36"/>
      <c r="L13" s="55">
        <f t="shared" si="1"/>
        <v>1</v>
      </c>
      <c r="M13" s="55">
        <f t="shared" si="2"/>
        <v>0</v>
      </c>
      <c r="N13" s="55">
        <f t="shared" si="5"/>
        <v>0</v>
      </c>
      <c r="O13" s="47">
        <v>44317</v>
      </c>
      <c r="P13" s="56">
        <v>4</v>
      </c>
      <c r="Q13" s="57">
        <f t="shared" si="6"/>
        <v>44287</v>
      </c>
    </row>
    <row r="14" spans="1:17" s="25" customFormat="1" ht="12.75" x14ac:dyDescent="0.2">
      <c r="A14" s="37">
        <f t="shared" si="3"/>
        <v>44201</v>
      </c>
      <c r="B14" s="38">
        <f t="shared" si="0"/>
        <v>3</v>
      </c>
      <c r="C14" s="34"/>
      <c r="D14" s="35"/>
      <c r="E14" s="35"/>
      <c r="F14" s="35"/>
      <c r="G14" s="35"/>
      <c r="H14" s="43"/>
      <c r="I14" s="41" t="str">
        <f t="shared" si="4"/>
        <v/>
      </c>
      <c r="J14" s="63"/>
      <c r="K14" s="36"/>
      <c r="L14" s="55">
        <f t="shared" si="1"/>
        <v>1</v>
      </c>
      <c r="M14" s="55">
        <f t="shared" si="2"/>
        <v>0</v>
      </c>
      <c r="N14" s="55">
        <f t="shared" si="5"/>
        <v>0</v>
      </c>
      <c r="O14" s="47">
        <v>44324</v>
      </c>
      <c r="P14" s="56">
        <v>5</v>
      </c>
      <c r="Q14" s="57">
        <f t="shared" si="6"/>
        <v>44317</v>
      </c>
    </row>
    <row r="15" spans="1:17" s="25" customFormat="1" ht="12.75" x14ac:dyDescent="0.2">
      <c r="A15" s="37">
        <f t="shared" si="3"/>
        <v>44202</v>
      </c>
      <c r="B15" s="38">
        <f t="shared" si="0"/>
        <v>4</v>
      </c>
      <c r="C15" s="34"/>
      <c r="D15" s="35"/>
      <c r="E15" s="35"/>
      <c r="F15" s="35"/>
      <c r="G15" s="35"/>
      <c r="H15" s="43"/>
      <c r="I15" s="41" t="str">
        <f t="shared" si="4"/>
        <v/>
      </c>
      <c r="J15" s="63"/>
      <c r="K15" s="36"/>
      <c r="L15" s="55">
        <f t="shared" si="1"/>
        <v>1</v>
      </c>
      <c r="M15" s="55">
        <f t="shared" si="2"/>
        <v>0</v>
      </c>
      <c r="N15" s="55">
        <f t="shared" si="5"/>
        <v>0</v>
      </c>
      <c r="O15" s="47">
        <v>44382</v>
      </c>
      <c r="P15" s="56">
        <v>6</v>
      </c>
      <c r="Q15" s="57">
        <f t="shared" si="6"/>
        <v>44348</v>
      </c>
    </row>
    <row r="16" spans="1:17" s="25" customFormat="1" ht="12.75" x14ac:dyDescent="0.2">
      <c r="A16" s="37">
        <f t="shared" si="3"/>
        <v>44203</v>
      </c>
      <c r="B16" s="38">
        <f t="shared" si="0"/>
        <v>5</v>
      </c>
      <c r="C16" s="34"/>
      <c r="D16" s="35"/>
      <c r="E16" s="35"/>
      <c r="F16" s="35"/>
      <c r="G16" s="35"/>
      <c r="H16" s="43"/>
      <c r="I16" s="41" t="str">
        <f t="shared" si="4"/>
        <v/>
      </c>
      <c r="J16" s="63"/>
      <c r="K16" s="36"/>
      <c r="L16" s="55">
        <f t="shared" si="1"/>
        <v>1</v>
      </c>
      <c r="M16" s="55">
        <f t="shared" si="2"/>
        <v>0</v>
      </c>
      <c r="N16" s="55">
        <f t="shared" si="5"/>
        <v>0</v>
      </c>
      <c r="O16" s="47">
        <v>44383</v>
      </c>
      <c r="P16" s="56">
        <v>7</v>
      </c>
      <c r="Q16" s="57">
        <f t="shared" si="6"/>
        <v>44378</v>
      </c>
    </row>
    <row r="17" spans="1:17" s="25" customFormat="1" ht="12.75" x14ac:dyDescent="0.2">
      <c r="A17" s="37">
        <f t="shared" si="3"/>
        <v>44204</v>
      </c>
      <c r="B17" s="38">
        <f t="shared" si="0"/>
        <v>6</v>
      </c>
      <c r="C17" s="34"/>
      <c r="D17" s="35"/>
      <c r="E17" s="35"/>
      <c r="F17" s="35"/>
      <c r="G17" s="35"/>
      <c r="H17" s="43"/>
      <c r="I17" s="41" t="str">
        <f t="shared" si="4"/>
        <v/>
      </c>
      <c r="J17" s="63"/>
      <c r="K17" s="36"/>
      <c r="L17" s="55">
        <f t="shared" si="1"/>
        <v>1</v>
      </c>
      <c r="M17" s="55">
        <f t="shared" si="2"/>
        <v>0</v>
      </c>
      <c r="N17" s="55">
        <f t="shared" si="5"/>
        <v>0</v>
      </c>
      <c r="O17" s="47">
        <v>44467</v>
      </c>
      <c r="P17" s="56">
        <v>8</v>
      </c>
      <c r="Q17" s="57">
        <f t="shared" si="6"/>
        <v>44409</v>
      </c>
    </row>
    <row r="18" spans="1:17" s="25" customFormat="1" ht="12.75" x14ac:dyDescent="0.2">
      <c r="A18" s="37">
        <f t="shared" si="3"/>
        <v>44205</v>
      </c>
      <c r="B18" s="38">
        <f t="shared" si="0"/>
        <v>7</v>
      </c>
      <c r="C18" s="34"/>
      <c r="D18" s="35"/>
      <c r="E18" s="35"/>
      <c r="F18" s="35"/>
      <c r="G18" s="35"/>
      <c r="H18" s="43"/>
      <c r="I18" s="41" t="str">
        <f t="shared" si="4"/>
        <v/>
      </c>
      <c r="J18" s="63"/>
      <c r="K18" s="36"/>
      <c r="L18" s="55">
        <f t="shared" si="1"/>
        <v>0</v>
      </c>
      <c r="M18" s="55">
        <f t="shared" si="2"/>
        <v>1</v>
      </c>
      <c r="N18" s="55">
        <f t="shared" si="5"/>
        <v>0</v>
      </c>
      <c r="O18" s="47">
        <v>44497</v>
      </c>
      <c r="P18" s="56">
        <v>9</v>
      </c>
      <c r="Q18" s="57">
        <f t="shared" si="6"/>
        <v>44440</v>
      </c>
    </row>
    <row r="19" spans="1:17" s="25" customFormat="1" ht="12.75" x14ac:dyDescent="0.2">
      <c r="A19" s="37">
        <f t="shared" si="3"/>
        <v>44206</v>
      </c>
      <c r="B19" s="38">
        <f t="shared" si="0"/>
        <v>1</v>
      </c>
      <c r="C19" s="34"/>
      <c r="D19" s="35"/>
      <c r="E19" s="35"/>
      <c r="F19" s="35"/>
      <c r="G19" s="35"/>
      <c r="H19" s="43"/>
      <c r="I19" s="41" t="str">
        <f t="shared" si="4"/>
        <v/>
      </c>
      <c r="J19" s="63"/>
      <c r="K19" s="36"/>
      <c r="L19" s="55">
        <f t="shared" si="1"/>
        <v>0</v>
      </c>
      <c r="M19" s="55">
        <f t="shared" si="2"/>
        <v>1</v>
      </c>
      <c r="N19" s="55">
        <f t="shared" si="5"/>
        <v>0</v>
      </c>
      <c r="O19" s="47">
        <v>44517</v>
      </c>
      <c r="P19" s="56">
        <v>10</v>
      </c>
      <c r="Q19" s="57">
        <f t="shared" si="6"/>
        <v>44470</v>
      </c>
    </row>
    <row r="20" spans="1:17" s="25" customFormat="1" ht="12.75" x14ac:dyDescent="0.2">
      <c r="A20" s="37">
        <f t="shared" si="3"/>
        <v>44207</v>
      </c>
      <c r="B20" s="38">
        <f t="shared" si="0"/>
        <v>2</v>
      </c>
      <c r="C20" s="34"/>
      <c r="D20" s="35"/>
      <c r="E20" s="35"/>
      <c r="F20" s="35"/>
      <c r="G20" s="35"/>
      <c r="H20" s="43"/>
      <c r="I20" s="41" t="str">
        <f t="shared" si="4"/>
        <v/>
      </c>
      <c r="J20" s="63"/>
      <c r="K20" s="36"/>
      <c r="L20" s="55">
        <f t="shared" si="1"/>
        <v>1</v>
      </c>
      <c r="M20" s="55">
        <f t="shared" si="2"/>
        <v>0</v>
      </c>
      <c r="N20" s="55">
        <f t="shared" si="5"/>
        <v>0</v>
      </c>
      <c r="O20" s="47">
        <v>44554</v>
      </c>
      <c r="P20" s="56">
        <v>11</v>
      </c>
      <c r="Q20" s="57">
        <f t="shared" si="6"/>
        <v>44501</v>
      </c>
    </row>
    <row r="21" spans="1:17" s="25" customFormat="1" ht="12.75" x14ac:dyDescent="0.2">
      <c r="A21" s="37">
        <f t="shared" si="3"/>
        <v>44208</v>
      </c>
      <c r="B21" s="38">
        <f t="shared" si="0"/>
        <v>3</v>
      </c>
      <c r="C21" s="34"/>
      <c r="D21" s="35"/>
      <c r="E21" s="35"/>
      <c r="F21" s="35"/>
      <c r="G21" s="35"/>
      <c r="H21" s="43"/>
      <c r="I21" s="41" t="str">
        <f t="shared" si="4"/>
        <v/>
      </c>
      <c r="J21" s="63"/>
      <c r="K21" s="36"/>
      <c r="L21" s="55">
        <f t="shared" si="1"/>
        <v>1</v>
      </c>
      <c r="M21" s="55">
        <f t="shared" si="2"/>
        <v>0</v>
      </c>
      <c r="N21" s="55">
        <f t="shared" si="5"/>
        <v>0</v>
      </c>
      <c r="O21" s="47">
        <v>44555</v>
      </c>
      <c r="P21" s="56">
        <v>12</v>
      </c>
      <c r="Q21" s="57">
        <f t="shared" si="6"/>
        <v>44531</v>
      </c>
    </row>
    <row r="22" spans="1:17" s="25" customFormat="1" ht="12.75" x14ac:dyDescent="0.2">
      <c r="A22" s="37">
        <f t="shared" si="3"/>
        <v>44209</v>
      </c>
      <c r="B22" s="38">
        <f t="shared" si="0"/>
        <v>4</v>
      </c>
      <c r="C22" s="34"/>
      <c r="D22" s="35"/>
      <c r="E22" s="35"/>
      <c r="F22" s="35"/>
      <c r="G22" s="35"/>
      <c r="H22" s="43"/>
      <c r="I22" s="41" t="str">
        <f t="shared" si="4"/>
        <v/>
      </c>
      <c r="J22" s="63"/>
      <c r="K22" s="36"/>
      <c r="L22" s="55">
        <f t="shared" si="1"/>
        <v>1</v>
      </c>
      <c r="M22" s="55">
        <f t="shared" si="2"/>
        <v>0</v>
      </c>
      <c r="N22" s="55">
        <f t="shared" si="5"/>
        <v>0</v>
      </c>
      <c r="O22" s="47">
        <v>44556</v>
      </c>
      <c r="P22" s="51"/>
      <c r="Q22" s="51"/>
    </row>
    <row r="23" spans="1:17" s="25" customFormat="1" ht="12.75" x14ac:dyDescent="0.2">
      <c r="A23" s="37">
        <f t="shared" si="3"/>
        <v>44210</v>
      </c>
      <c r="B23" s="38">
        <f t="shared" si="0"/>
        <v>5</v>
      </c>
      <c r="C23" s="34"/>
      <c r="D23" s="35"/>
      <c r="E23" s="35"/>
      <c r="F23" s="35"/>
      <c r="G23" s="35"/>
      <c r="H23" s="43"/>
      <c r="I23" s="41" t="str">
        <f t="shared" si="4"/>
        <v/>
      </c>
      <c r="J23" s="63"/>
      <c r="K23" s="36"/>
      <c r="L23" s="55">
        <f t="shared" si="1"/>
        <v>1</v>
      </c>
      <c r="M23" s="55">
        <f t="shared" si="2"/>
        <v>0</v>
      </c>
      <c r="N23" s="55">
        <f t="shared" si="5"/>
        <v>0</v>
      </c>
      <c r="O23" s="59"/>
      <c r="P23" s="52"/>
      <c r="Q23" s="52"/>
    </row>
    <row r="24" spans="1:17" s="25" customFormat="1" ht="12.75" x14ac:dyDescent="0.2">
      <c r="A24" s="37">
        <f t="shared" si="3"/>
        <v>44211</v>
      </c>
      <c r="B24" s="38">
        <f t="shared" si="0"/>
        <v>6</v>
      </c>
      <c r="C24" s="34"/>
      <c r="D24" s="35"/>
      <c r="E24" s="35"/>
      <c r="F24" s="35"/>
      <c r="G24" s="35"/>
      <c r="H24" s="43"/>
      <c r="I24" s="41" t="str">
        <f t="shared" si="4"/>
        <v/>
      </c>
      <c r="J24" s="63"/>
      <c r="K24" s="36"/>
      <c r="L24" s="55">
        <f t="shared" si="1"/>
        <v>1</v>
      </c>
      <c r="M24" s="55">
        <f t="shared" si="2"/>
        <v>0</v>
      </c>
      <c r="N24" s="55">
        <f t="shared" si="5"/>
        <v>0</v>
      </c>
      <c r="O24" s="60"/>
      <c r="P24" s="53"/>
      <c r="Q24" s="53"/>
    </row>
    <row r="25" spans="1:17" s="25" customFormat="1" ht="12.75" x14ac:dyDescent="0.2">
      <c r="A25" s="37">
        <f t="shared" si="3"/>
        <v>44212</v>
      </c>
      <c r="B25" s="38">
        <f t="shared" si="0"/>
        <v>7</v>
      </c>
      <c r="C25" s="34"/>
      <c r="D25" s="35"/>
      <c r="E25" s="35"/>
      <c r="F25" s="35"/>
      <c r="G25" s="35"/>
      <c r="H25" s="43"/>
      <c r="I25" s="41" t="str">
        <f t="shared" si="4"/>
        <v/>
      </c>
      <c r="J25" s="63"/>
      <c r="K25" s="36"/>
      <c r="L25" s="55">
        <f t="shared" si="1"/>
        <v>0</v>
      </c>
      <c r="M25" s="55">
        <f t="shared" si="2"/>
        <v>1</v>
      </c>
      <c r="N25" s="55">
        <f t="shared" si="5"/>
        <v>0</v>
      </c>
      <c r="O25" s="60"/>
      <c r="P25" s="53"/>
      <c r="Q25" s="53"/>
    </row>
    <row r="26" spans="1:17" s="25" customFormat="1" ht="12.75" x14ac:dyDescent="0.2">
      <c r="A26" s="37">
        <f t="shared" si="3"/>
        <v>44213</v>
      </c>
      <c r="B26" s="38">
        <f t="shared" si="0"/>
        <v>1</v>
      </c>
      <c r="C26" s="34"/>
      <c r="D26" s="35"/>
      <c r="E26" s="35"/>
      <c r="F26" s="35"/>
      <c r="G26" s="35"/>
      <c r="H26" s="43"/>
      <c r="I26" s="41" t="str">
        <f t="shared" si="4"/>
        <v/>
      </c>
      <c r="J26" s="63"/>
      <c r="K26" s="36"/>
      <c r="L26" s="55">
        <f t="shared" si="1"/>
        <v>0</v>
      </c>
      <c r="M26" s="55">
        <f t="shared" si="2"/>
        <v>1</v>
      </c>
      <c r="N26" s="55">
        <f t="shared" si="5"/>
        <v>0</v>
      </c>
      <c r="O26" s="60"/>
      <c r="P26" s="53"/>
      <c r="Q26" s="53"/>
    </row>
    <row r="27" spans="1:17" s="25" customFormat="1" ht="12.75" x14ac:dyDescent="0.2">
      <c r="A27" s="37">
        <f t="shared" si="3"/>
        <v>44214</v>
      </c>
      <c r="B27" s="38">
        <f t="shared" si="0"/>
        <v>2</v>
      </c>
      <c r="C27" s="34"/>
      <c r="D27" s="35"/>
      <c r="E27" s="35"/>
      <c r="F27" s="35"/>
      <c r="G27" s="35"/>
      <c r="H27" s="43"/>
      <c r="I27" s="41" t="str">
        <f t="shared" si="4"/>
        <v/>
      </c>
      <c r="J27" s="63"/>
      <c r="K27" s="36"/>
      <c r="L27" s="55">
        <f t="shared" si="1"/>
        <v>1</v>
      </c>
      <c r="M27" s="55">
        <f t="shared" si="2"/>
        <v>0</v>
      </c>
      <c r="N27" s="55">
        <f t="shared" si="5"/>
        <v>0</v>
      </c>
      <c r="O27" s="60"/>
      <c r="P27" s="53"/>
      <c r="Q27" s="53"/>
    </row>
    <row r="28" spans="1:17" s="25" customFormat="1" ht="12.75" x14ac:dyDescent="0.2">
      <c r="A28" s="37">
        <f t="shared" si="3"/>
        <v>44215</v>
      </c>
      <c r="B28" s="38">
        <f t="shared" si="0"/>
        <v>3</v>
      </c>
      <c r="C28" s="34"/>
      <c r="D28" s="35"/>
      <c r="E28" s="35"/>
      <c r="F28" s="35"/>
      <c r="G28" s="35"/>
      <c r="H28" s="43"/>
      <c r="I28" s="41" t="str">
        <f t="shared" si="4"/>
        <v/>
      </c>
      <c r="J28" s="63"/>
      <c r="K28" s="36"/>
      <c r="L28" s="55">
        <f t="shared" si="1"/>
        <v>1</v>
      </c>
      <c r="M28" s="55">
        <f t="shared" si="2"/>
        <v>0</v>
      </c>
      <c r="N28" s="55">
        <f t="shared" si="5"/>
        <v>0</v>
      </c>
      <c r="O28" s="60"/>
      <c r="P28" s="53"/>
      <c r="Q28" s="53"/>
    </row>
    <row r="29" spans="1:17" s="25" customFormat="1" ht="12.75" x14ac:dyDescent="0.2">
      <c r="A29" s="37">
        <f t="shared" si="3"/>
        <v>44216</v>
      </c>
      <c r="B29" s="38">
        <f t="shared" si="0"/>
        <v>4</v>
      </c>
      <c r="C29" s="34"/>
      <c r="D29" s="35"/>
      <c r="E29" s="35"/>
      <c r="F29" s="35"/>
      <c r="G29" s="35"/>
      <c r="H29" s="43"/>
      <c r="I29" s="41" t="str">
        <f t="shared" si="4"/>
        <v/>
      </c>
      <c r="J29" s="63"/>
      <c r="K29" s="36"/>
      <c r="L29" s="55">
        <f t="shared" si="1"/>
        <v>1</v>
      </c>
      <c r="M29" s="55">
        <f t="shared" si="2"/>
        <v>0</v>
      </c>
      <c r="N29" s="55">
        <f t="shared" si="5"/>
        <v>0</v>
      </c>
      <c r="O29" s="60"/>
      <c r="P29" s="53"/>
      <c r="Q29" s="53"/>
    </row>
    <row r="30" spans="1:17" s="25" customFormat="1" ht="12.75" x14ac:dyDescent="0.2">
      <c r="A30" s="37">
        <f t="shared" si="3"/>
        <v>44217</v>
      </c>
      <c r="B30" s="38">
        <f t="shared" si="0"/>
        <v>5</v>
      </c>
      <c r="C30" s="34"/>
      <c r="D30" s="35"/>
      <c r="E30" s="35"/>
      <c r="F30" s="35"/>
      <c r="G30" s="35"/>
      <c r="H30" s="43"/>
      <c r="I30" s="41" t="str">
        <f t="shared" si="4"/>
        <v/>
      </c>
      <c r="J30" s="63"/>
      <c r="K30" s="36"/>
      <c r="L30" s="55">
        <f t="shared" si="1"/>
        <v>1</v>
      </c>
      <c r="M30" s="55">
        <f t="shared" si="2"/>
        <v>0</v>
      </c>
      <c r="N30" s="55">
        <f t="shared" si="5"/>
        <v>0</v>
      </c>
      <c r="O30" s="60"/>
      <c r="P30" s="53"/>
      <c r="Q30" s="53"/>
    </row>
    <row r="31" spans="1:17" s="25" customFormat="1" ht="12.75" x14ac:dyDescent="0.2">
      <c r="A31" s="37">
        <f t="shared" si="3"/>
        <v>44218</v>
      </c>
      <c r="B31" s="38">
        <f t="shared" si="0"/>
        <v>6</v>
      </c>
      <c r="C31" s="34"/>
      <c r="D31" s="35"/>
      <c r="E31" s="35"/>
      <c r="F31" s="35"/>
      <c r="G31" s="35"/>
      <c r="H31" s="43"/>
      <c r="I31" s="41" t="str">
        <f t="shared" si="4"/>
        <v/>
      </c>
      <c r="J31" s="63"/>
      <c r="K31" s="36"/>
      <c r="L31" s="55">
        <f t="shared" si="1"/>
        <v>1</v>
      </c>
      <c r="M31" s="55">
        <f t="shared" si="2"/>
        <v>0</v>
      </c>
      <c r="N31" s="55">
        <f t="shared" si="5"/>
        <v>0</v>
      </c>
      <c r="O31" s="60"/>
      <c r="P31" s="53"/>
      <c r="Q31" s="53"/>
    </row>
    <row r="32" spans="1:17" s="25" customFormat="1" ht="12.75" x14ac:dyDescent="0.2">
      <c r="A32" s="37">
        <f t="shared" si="3"/>
        <v>44219</v>
      </c>
      <c r="B32" s="38">
        <f t="shared" si="0"/>
        <v>7</v>
      </c>
      <c r="C32" s="34"/>
      <c r="D32" s="35"/>
      <c r="E32" s="35"/>
      <c r="F32" s="35"/>
      <c r="G32" s="35"/>
      <c r="H32" s="43"/>
      <c r="I32" s="41" t="str">
        <f t="shared" si="4"/>
        <v/>
      </c>
      <c r="J32" s="63"/>
      <c r="K32" s="36"/>
      <c r="L32" s="55">
        <f t="shared" si="1"/>
        <v>0</v>
      </c>
      <c r="M32" s="55">
        <f t="shared" si="2"/>
        <v>1</v>
      </c>
      <c r="N32" s="55">
        <f t="shared" si="5"/>
        <v>0</v>
      </c>
      <c r="O32" s="60"/>
      <c r="P32" s="53"/>
      <c r="Q32" s="53"/>
    </row>
    <row r="33" spans="1:123" s="25" customFormat="1" ht="12.75" x14ac:dyDescent="0.2">
      <c r="A33" s="37">
        <f t="shared" si="3"/>
        <v>44220</v>
      </c>
      <c r="B33" s="38">
        <f t="shared" si="0"/>
        <v>1</v>
      </c>
      <c r="C33" s="34"/>
      <c r="D33" s="35"/>
      <c r="E33" s="35"/>
      <c r="F33" s="35"/>
      <c r="G33" s="35"/>
      <c r="H33" s="43"/>
      <c r="I33" s="41" t="str">
        <f t="shared" si="4"/>
        <v/>
      </c>
      <c r="J33" s="63"/>
      <c r="K33" s="36"/>
      <c r="L33" s="55">
        <f t="shared" si="1"/>
        <v>0</v>
      </c>
      <c r="M33" s="55">
        <f t="shared" si="2"/>
        <v>1</v>
      </c>
      <c r="N33" s="55">
        <f t="shared" si="5"/>
        <v>0</v>
      </c>
      <c r="O33" s="60"/>
      <c r="P33" s="53"/>
      <c r="Q33" s="53"/>
    </row>
    <row r="34" spans="1:123" s="25" customFormat="1" ht="12.75" x14ac:dyDescent="0.2">
      <c r="A34" s="37">
        <f t="shared" si="3"/>
        <v>44221</v>
      </c>
      <c r="B34" s="38">
        <f t="shared" si="0"/>
        <v>2</v>
      </c>
      <c r="C34" s="34"/>
      <c r="D34" s="35"/>
      <c r="E34" s="35"/>
      <c r="F34" s="35"/>
      <c r="G34" s="35"/>
      <c r="H34" s="43"/>
      <c r="I34" s="41" t="str">
        <f t="shared" si="4"/>
        <v/>
      </c>
      <c r="J34" s="63"/>
      <c r="K34" s="36"/>
      <c r="L34" s="55">
        <f t="shared" si="1"/>
        <v>1</v>
      </c>
      <c r="M34" s="55">
        <f t="shared" si="2"/>
        <v>0</v>
      </c>
      <c r="N34" s="55">
        <f t="shared" si="5"/>
        <v>0</v>
      </c>
      <c r="O34" s="60"/>
      <c r="P34" s="53"/>
      <c r="Q34" s="53"/>
    </row>
    <row r="35" spans="1:123" s="25" customFormat="1" ht="12.75" x14ac:dyDescent="0.2">
      <c r="A35" s="37">
        <f t="shared" si="3"/>
        <v>44222</v>
      </c>
      <c r="B35" s="38">
        <f t="shared" si="0"/>
        <v>3</v>
      </c>
      <c r="C35" s="34"/>
      <c r="D35" s="35"/>
      <c r="E35" s="35"/>
      <c r="F35" s="35"/>
      <c r="G35" s="35"/>
      <c r="H35" s="43"/>
      <c r="I35" s="41" t="str">
        <f t="shared" si="4"/>
        <v/>
      </c>
      <c r="J35" s="63"/>
      <c r="K35" s="36"/>
      <c r="L35" s="55">
        <f t="shared" si="1"/>
        <v>1</v>
      </c>
      <c r="M35" s="55">
        <f t="shared" si="2"/>
        <v>0</v>
      </c>
      <c r="N35" s="55">
        <f t="shared" si="5"/>
        <v>0</v>
      </c>
      <c r="O35" s="60"/>
      <c r="P35" s="53"/>
      <c r="Q35" s="53"/>
    </row>
    <row r="36" spans="1:123" s="25" customFormat="1" ht="12.75" x14ac:dyDescent="0.2">
      <c r="A36" s="37">
        <f t="shared" si="3"/>
        <v>44223</v>
      </c>
      <c r="B36" s="38">
        <f t="shared" si="0"/>
        <v>4</v>
      </c>
      <c r="C36" s="34"/>
      <c r="D36" s="35"/>
      <c r="E36" s="35"/>
      <c r="F36" s="35"/>
      <c r="G36" s="35"/>
      <c r="H36" s="43"/>
      <c r="I36" s="41" t="str">
        <f t="shared" si="4"/>
        <v/>
      </c>
      <c r="J36" s="63"/>
      <c r="K36" s="36"/>
      <c r="L36" s="55">
        <f t="shared" si="1"/>
        <v>1</v>
      </c>
      <c r="M36" s="55">
        <f t="shared" si="2"/>
        <v>0</v>
      </c>
      <c r="N36" s="55">
        <f t="shared" si="5"/>
        <v>0</v>
      </c>
      <c r="O36" s="60"/>
      <c r="P36" s="53"/>
      <c r="Q36" s="53"/>
    </row>
    <row r="37" spans="1:123" s="25" customFormat="1" ht="12.75" x14ac:dyDescent="0.2">
      <c r="A37" s="37">
        <f t="shared" si="3"/>
        <v>44224</v>
      </c>
      <c r="B37" s="38">
        <f t="shared" si="0"/>
        <v>5</v>
      </c>
      <c r="C37" s="34"/>
      <c r="D37" s="35"/>
      <c r="E37" s="35"/>
      <c r="F37" s="35"/>
      <c r="G37" s="35"/>
      <c r="H37" s="43"/>
      <c r="I37" s="41" t="str">
        <f t="shared" si="4"/>
        <v/>
      </c>
      <c r="J37" s="63"/>
      <c r="K37" s="36"/>
      <c r="L37" s="55">
        <f t="shared" si="1"/>
        <v>1</v>
      </c>
      <c r="M37" s="55">
        <f t="shared" si="2"/>
        <v>0</v>
      </c>
      <c r="N37" s="55">
        <f t="shared" si="5"/>
        <v>0</v>
      </c>
      <c r="O37" s="60"/>
      <c r="P37" s="53"/>
      <c r="Q37" s="53"/>
    </row>
    <row r="38" spans="1:123" s="25" customFormat="1" ht="12.75" x14ac:dyDescent="0.2">
      <c r="A38" s="37">
        <f t="shared" si="3"/>
        <v>44225</v>
      </c>
      <c r="B38" s="38">
        <f t="shared" si="0"/>
        <v>6</v>
      </c>
      <c r="C38" s="34"/>
      <c r="D38" s="35"/>
      <c r="E38" s="35"/>
      <c r="F38" s="35"/>
      <c r="G38" s="35"/>
      <c r="H38" s="43"/>
      <c r="I38" s="41" t="str">
        <f t="shared" si="4"/>
        <v/>
      </c>
      <c r="J38" s="63"/>
      <c r="K38" s="36"/>
      <c r="L38" s="55">
        <f t="shared" si="1"/>
        <v>1</v>
      </c>
      <c r="M38" s="55">
        <f t="shared" si="2"/>
        <v>0</v>
      </c>
      <c r="N38" s="55">
        <f t="shared" si="5"/>
        <v>0</v>
      </c>
      <c r="O38" s="60"/>
      <c r="P38" s="53"/>
      <c r="Q38" s="53"/>
    </row>
    <row r="39" spans="1:123" s="25" customFormat="1" ht="12.75" x14ac:dyDescent="0.2">
      <c r="A39" s="37">
        <f t="shared" si="3"/>
        <v>44226</v>
      </c>
      <c r="B39" s="38">
        <f t="shared" si="0"/>
        <v>7</v>
      </c>
      <c r="C39" s="34"/>
      <c r="D39" s="35"/>
      <c r="E39" s="35"/>
      <c r="F39" s="35"/>
      <c r="G39" s="35"/>
      <c r="H39" s="43"/>
      <c r="I39" s="41" t="str">
        <f t="shared" si="4"/>
        <v/>
      </c>
      <c r="J39" s="63"/>
      <c r="K39" s="36"/>
      <c r="L39" s="55">
        <f t="shared" si="1"/>
        <v>0</v>
      </c>
      <c r="M39" s="55">
        <f t="shared" si="2"/>
        <v>1</v>
      </c>
      <c r="N39" s="55">
        <f t="shared" si="5"/>
        <v>0</v>
      </c>
      <c r="O39" s="60"/>
      <c r="P39" s="53"/>
      <c r="Q39" s="53"/>
    </row>
    <row r="40" spans="1:123" s="25" customFormat="1" ht="13.5" thickBot="1" x14ac:dyDescent="0.25">
      <c r="A40" s="37">
        <f t="shared" si="3"/>
        <v>44227</v>
      </c>
      <c r="B40" s="39">
        <f t="shared" si="0"/>
        <v>1</v>
      </c>
      <c r="C40" s="44"/>
      <c r="D40" s="45"/>
      <c r="E40" s="45"/>
      <c r="F40" s="45"/>
      <c r="G40" s="45"/>
      <c r="H40" s="46"/>
      <c r="I40" s="41" t="str">
        <f t="shared" si="4"/>
        <v/>
      </c>
      <c r="J40" s="64"/>
      <c r="K40" s="36"/>
      <c r="L40" s="55">
        <f t="shared" si="1"/>
        <v>0</v>
      </c>
      <c r="M40" s="55">
        <f t="shared" si="2"/>
        <v>1</v>
      </c>
      <c r="N40" s="55">
        <f t="shared" si="5"/>
        <v>0</v>
      </c>
      <c r="O40" s="60"/>
      <c r="P40" s="53"/>
      <c r="Q40" s="53"/>
    </row>
    <row r="41" spans="1:123" s="17" customFormat="1" ht="13.5" thickBot="1" x14ac:dyDescent="0.25">
      <c r="A41" s="78" t="s">
        <v>6</v>
      </c>
      <c r="B41" s="79"/>
      <c r="C41" s="79"/>
      <c r="D41" s="79"/>
      <c r="E41" s="79"/>
      <c r="F41" s="79"/>
      <c r="G41" s="79"/>
      <c r="H41" s="79"/>
      <c r="I41" s="40">
        <f>ROUND(SUM(I10:I40),1)</f>
        <v>0</v>
      </c>
      <c r="J41" s="13"/>
      <c r="K41" s="14"/>
      <c r="L41" s="15">
        <f>SUM(L10:L40)</f>
        <v>20</v>
      </c>
      <c r="M41" s="15">
        <f>SUM(M10:M40)</f>
        <v>10</v>
      </c>
      <c r="N41" s="15">
        <f>SUM(N10:N40)</f>
        <v>1</v>
      </c>
      <c r="O41" s="61"/>
      <c r="P41" s="54"/>
      <c r="Q41" s="5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4"/>
      <c r="L42" s="19"/>
      <c r="M42" s="19"/>
      <c r="N42" s="19"/>
      <c r="O42" s="20"/>
      <c r="P42" s="20"/>
      <c r="Q42" s="2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88" t="s">
        <v>16</v>
      </c>
      <c r="E43" s="88"/>
      <c r="F43" s="88"/>
      <c r="H43" s="21"/>
      <c r="K43" s="22"/>
      <c r="L43" s="5"/>
      <c r="M43" s="5"/>
      <c r="N43" s="5"/>
    </row>
    <row r="44" spans="1:123" s="6" customFormat="1" ht="12.75" x14ac:dyDescent="0.2">
      <c r="A44" s="23"/>
      <c r="B44" s="23"/>
      <c r="C44" s="23"/>
      <c r="D44" s="23"/>
      <c r="E44" s="23"/>
      <c r="K44" s="22"/>
      <c r="L44" s="5"/>
      <c r="M44" s="5"/>
      <c r="N44" s="5"/>
    </row>
    <row r="45" spans="1:123" s="6" customFormat="1" ht="12.75" x14ac:dyDescent="0.2">
      <c r="A45" s="23"/>
      <c r="B45" s="23"/>
      <c r="C45" s="23"/>
      <c r="D45" s="87" t="s">
        <v>14</v>
      </c>
      <c r="E45" s="87"/>
      <c r="F45" s="87"/>
      <c r="G45" s="65"/>
      <c r="H45" s="65"/>
      <c r="I45" s="65"/>
      <c r="J45" s="31"/>
      <c r="K45" s="22"/>
      <c r="L45" s="5"/>
      <c r="M45" s="5"/>
      <c r="N45" s="5"/>
    </row>
    <row r="46" spans="1:123" s="6" customFormat="1" ht="19.5" customHeight="1" x14ac:dyDescent="0.2">
      <c r="A46" s="23"/>
      <c r="B46" s="23"/>
      <c r="C46" s="23"/>
      <c r="D46" s="23"/>
      <c r="E46" s="23"/>
      <c r="F46" s="23"/>
      <c r="G46" s="23"/>
      <c r="H46" s="23"/>
      <c r="K46" s="22"/>
      <c r="L46" s="5"/>
      <c r="M46" s="5"/>
      <c r="N46" s="5"/>
    </row>
    <row r="47" spans="1:123" s="6" customFormat="1" ht="12.75" x14ac:dyDescent="0.2">
      <c r="B47" s="23"/>
      <c r="C47" s="23"/>
      <c r="D47" s="6" t="s">
        <v>15</v>
      </c>
      <c r="E47" s="23"/>
      <c r="F47" s="23"/>
      <c r="G47" s="23"/>
      <c r="H47" s="23"/>
      <c r="K47" s="22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32" t="str">
        <f>"RNDr. Milan Macek, CSc., "&amp; YEAR(O10)</f>
        <v>RNDr. Milan Macek, CSc., 2021</v>
      </c>
      <c r="B48" s="24"/>
      <c r="C48" s="24"/>
      <c r="D48" s="24"/>
      <c r="E48" s="24"/>
      <c r="F48" s="24"/>
      <c r="G48" s="24"/>
      <c r="H48" s="24"/>
      <c r="K48" s="22"/>
      <c r="L48" s="5"/>
      <c r="M48" s="5"/>
      <c r="N48" s="5"/>
      <c r="O48" s="5"/>
      <c r="P48" s="5"/>
      <c r="Q48" s="5"/>
    </row>
    <row r="49" spans="11:17" hidden="1" x14ac:dyDescent="0.2"/>
    <row r="50" spans="11:17" s="6" customFormat="1" ht="12.75" hidden="1" x14ac:dyDescent="0.2">
      <c r="K50" s="22"/>
      <c r="L50" s="5"/>
      <c r="M50" s="5"/>
      <c r="N50" s="5"/>
      <c r="O50" s="5"/>
      <c r="P50" s="5"/>
      <c r="Q50" s="5"/>
    </row>
    <row r="51" spans="11:17" s="6" customFormat="1" ht="12.75" hidden="1" x14ac:dyDescent="0.2">
      <c r="K51" s="22"/>
      <c r="L51" s="5"/>
      <c r="M51" s="5"/>
      <c r="N51" s="5"/>
      <c r="O51" s="5"/>
      <c r="P51" s="5"/>
      <c r="Q51" s="5"/>
    </row>
    <row r="52" spans="11:17" s="6" customFormat="1" ht="12.75" hidden="1" x14ac:dyDescent="0.2">
      <c r="K52" s="22"/>
      <c r="L52" s="5"/>
      <c r="M52" s="5"/>
      <c r="N52" s="5"/>
      <c r="O52" s="5"/>
      <c r="P52" s="5"/>
      <c r="Q52" s="5"/>
    </row>
    <row r="53" spans="11:17" s="6" customFormat="1" ht="12.75" hidden="1" x14ac:dyDescent="0.2">
      <c r="K53" s="22"/>
      <c r="L53" s="5"/>
      <c r="M53" s="5"/>
      <c r="N53" s="5"/>
      <c r="O53" s="5"/>
      <c r="P53" s="5"/>
      <c r="Q53" s="5"/>
    </row>
    <row r="54" spans="11:17" s="6" customFormat="1" ht="12.75" hidden="1" x14ac:dyDescent="0.2">
      <c r="K54" s="22"/>
      <c r="L54" s="5"/>
      <c r="M54" s="5"/>
      <c r="N54" s="5"/>
      <c r="O54" s="5"/>
      <c r="P54" s="5"/>
      <c r="Q54" s="5"/>
    </row>
    <row r="55" spans="11:17" s="6" customFormat="1" ht="12.75" hidden="1" x14ac:dyDescent="0.2">
      <c r="K55" s="22"/>
      <c r="L55" s="5"/>
      <c r="M55" s="5"/>
      <c r="N55" s="5"/>
      <c r="O55" s="5"/>
      <c r="P55" s="5"/>
      <c r="Q55" s="5"/>
    </row>
    <row r="56" spans="11:17" s="6" customFormat="1" ht="12.75" hidden="1" x14ac:dyDescent="0.2">
      <c r="K56" s="22"/>
      <c r="L56" s="5"/>
      <c r="M56" s="5"/>
      <c r="N56" s="5"/>
      <c r="O56" s="5"/>
      <c r="P56" s="5"/>
      <c r="Q56" s="5"/>
    </row>
    <row r="57" spans="11:17" s="6" customFormat="1" ht="12.75" hidden="1" x14ac:dyDescent="0.2">
      <c r="K57" s="22"/>
      <c r="L57" s="5"/>
      <c r="M57" s="5"/>
      <c r="N57" s="5"/>
      <c r="O57" s="5"/>
      <c r="P57" s="5"/>
      <c r="Q57" s="5"/>
    </row>
    <row r="58" spans="11:17" s="6" customFormat="1" ht="12.75" hidden="1" x14ac:dyDescent="0.2">
      <c r="K58" s="22"/>
      <c r="L58" s="5"/>
      <c r="M58" s="5"/>
      <c r="N58" s="5"/>
      <c r="O58" s="5"/>
      <c r="P58" s="5"/>
      <c r="Q58" s="5"/>
    </row>
    <row r="59" spans="11:17" s="6" customFormat="1" ht="12.75" hidden="1" x14ac:dyDescent="0.2">
      <c r="K59" s="22"/>
      <c r="L59" s="5"/>
      <c r="M59" s="5"/>
      <c r="N59" s="5"/>
      <c r="O59" s="5"/>
      <c r="P59" s="5"/>
      <c r="Q59" s="5"/>
    </row>
    <row r="60" spans="11:17" s="6" customFormat="1" ht="12.75" hidden="1" x14ac:dyDescent="0.2">
      <c r="K60" s="22"/>
      <c r="L60" s="5"/>
      <c r="M60" s="5"/>
      <c r="N60" s="5"/>
      <c r="O60" s="5"/>
      <c r="P60" s="5"/>
      <c r="Q60" s="5"/>
    </row>
    <row r="61" spans="11:17" s="6" customFormat="1" ht="12.75" hidden="1" x14ac:dyDescent="0.2">
      <c r="K61" s="22"/>
      <c r="L61" s="5"/>
      <c r="M61" s="5"/>
      <c r="N61" s="5"/>
      <c r="O61" s="5"/>
      <c r="P61" s="5"/>
      <c r="Q61" s="5"/>
    </row>
    <row r="62" spans="11:17" s="6" customFormat="1" ht="12.75" hidden="1" x14ac:dyDescent="0.2">
      <c r="K62" s="22"/>
      <c r="L62" s="5"/>
      <c r="M62" s="5"/>
      <c r="N62" s="5"/>
      <c r="O62" s="5"/>
      <c r="P62" s="5"/>
      <c r="Q62" s="5"/>
    </row>
    <row r="63" spans="11:17" s="6" customFormat="1" ht="12.75" hidden="1" x14ac:dyDescent="0.2">
      <c r="K63" s="22"/>
      <c r="L63" s="5"/>
      <c r="M63" s="5"/>
      <c r="N63" s="5"/>
      <c r="O63" s="5"/>
      <c r="P63" s="5"/>
      <c r="Q63" s="5"/>
    </row>
    <row r="64" spans="11:17" s="6" customFormat="1" ht="12.75" hidden="1" x14ac:dyDescent="0.2">
      <c r="K64" s="22"/>
      <c r="L64" s="5"/>
      <c r="M64" s="5"/>
      <c r="N64" s="5"/>
      <c r="O64" s="5"/>
      <c r="P64" s="5"/>
      <c r="Q64" s="5"/>
    </row>
    <row r="65" spans="11:17" s="6" customFormat="1" ht="12.75" hidden="1" x14ac:dyDescent="0.2">
      <c r="K65" s="22"/>
      <c r="L65" s="5"/>
      <c r="M65" s="5"/>
      <c r="N65" s="5"/>
      <c r="O65" s="5"/>
      <c r="P65" s="5"/>
      <c r="Q65" s="5"/>
    </row>
    <row r="66" spans="11:17" s="6" customFormat="1" ht="12.75" hidden="1" x14ac:dyDescent="0.2">
      <c r="K66" s="22"/>
      <c r="L66" s="5"/>
      <c r="M66" s="5"/>
      <c r="N66" s="5"/>
      <c r="O66" s="5"/>
      <c r="P66" s="5"/>
      <c r="Q66" s="5"/>
    </row>
    <row r="67" spans="11:17" hidden="1" x14ac:dyDescent="0.2"/>
    <row r="68" spans="11:17" hidden="1" x14ac:dyDescent="0.2"/>
    <row r="69" spans="11:17" hidden="1" x14ac:dyDescent="0.2"/>
    <row r="70" spans="11:17" hidden="1" x14ac:dyDescent="0.2"/>
    <row r="71" spans="11:17" hidden="1" x14ac:dyDescent="0.2"/>
    <row r="72" spans="11:17" hidden="1" x14ac:dyDescent="0.2"/>
    <row r="73" spans="11:17" hidden="1" x14ac:dyDescent="0.2"/>
    <row r="74" spans="11:17" hidden="1" x14ac:dyDescent="0.2"/>
    <row r="75" spans="11:17" hidden="1" x14ac:dyDescent="0.2"/>
    <row r="76" spans="11:17" hidden="1" x14ac:dyDescent="0.2"/>
    <row r="77" spans="11:17" hidden="1" x14ac:dyDescent="0.2"/>
    <row r="78" spans="11:17" hidden="1" x14ac:dyDescent="0.2"/>
    <row r="79" spans="11:17" hidden="1" x14ac:dyDescent="0.2"/>
    <row r="80" spans="1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</sheetData>
  <sheetProtection algorithmName="SHA-512" hashValue="In9MBD0eiJBO7yeRxBdXZ+Ig5QKRZ41Y2vtOjwspqH2LCG0t7fvc39eFovhXSThriPmRnJp8HBtwSrn07NRnFA==" saltValue="ixMpJG5+zzLVJ5Oet9pzHg==" spinCount="100000" sheet="1" objects="1" scenarios="1" selectLockedCells="1"/>
  <mergeCells count="23">
    <mergeCell ref="L8:L9"/>
    <mergeCell ref="M8:M9"/>
    <mergeCell ref="N8:N9"/>
    <mergeCell ref="O8:O9"/>
    <mergeCell ref="D5:E5"/>
    <mergeCell ref="J8:J9"/>
    <mergeCell ref="A41:H41"/>
    <mergeCell ref="B8:B9"/>
    <mergeCell ref="A8:A9"/>
    <mergeCell ref="C8:H8"/>
    <mergeCell ref="D45:F45"/>
    <mergeCell ref="D43:F43"/>
    <mergeCell ref="A1:J1"/>
    <mergeCell ref="A2:J2"/>
    <mergeCell ref="D3:F3"/>
    <mergeCell ref="A3:C3"/>
    <mergeCell ref="A4:C4"/>
    <mergeCell ref="A5:C5"/>
    <mergeCell ref="A6:C6"/>
    <mergeCell ref="A7:C7"/>
    <mergeCell ref="D4:H4"/>
    <mergeCell ref="I8:I9"/>
    <mergeCell ref="D6:H6"/>
  </mergeCells>
  <phoneticPr fontId="1" type="noConversion"/>
  <conditionalFormatting sqref="A10:J40">
    <cfRule type="expression" dxfId="6" priority="6">
      <formula>$N10=1</formula>
    </cfRule>
    <cfRule type="expression" dxfId="5" priority="7">
      <formula>$M10=1</formula>
    </cfRule>
  </conditionalFormatting>
  <conditionalFormatting sqref="D4:H4 D5:E5 D6:H6 D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0.78740157480314965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2015-12-25T11:21:16Z</cp:lastPrinted>
  <dcterms:created xsi:type="dcterms:W3CDTF">2003-12-19T06:54:34Z</dcterms:created>
  <dcterms:modified xsi:type="dcterms:W3CDTF">2020-12-19T19:18:58Z</dcterms:modified>
</cp:coreProperties>
</file>