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0" yWindow="1485" windowWidth="15240" windowHeight="8880" tabRatio="727"/>
  </bookViews>
  <sheets>
    <sheet name="Výkaz za kalendářní měsíc" sheetId="70" r:id="rId1"/>
  </sheets>
  <calcPr calcId="162913"/>
</workbook>
</file>

<file path=xl/calcChain.xml><?xml version="1.0" encoding="utf-8"?>
<calcChain xmlns="http://schemas.openxmlformats.org/spreadsheetml/2006/main">
  <c r="A43" i="70" l="1"/>
  <c r="A2" i="70"/>
  <c r="R7" i="70" l="1"/>
  <c r="AA8" i="70"/>
  <c r="AA9" i="70"/>
  <c r="AA10" i="70"/>
  <c r="AA11" i="70"/>
  <c r="AA12" i="70"/>
  <c r="AA13" i="70"/>
  <c r="AA14" i="70"/>
  <c r="AA15" i="70"/>
  <c r="AA16" i="70"/>
  <c r="AA17" i="70"/>
  <c r="AA18" i="70"/>
  <c r="AA7" i="70"/>
  <c r="A8" i="70" l="1"/>
  <c r="R8" i="70" s="1"/>
  <c r="B7" i="70"/>
  <c r="Q7" i="70" s="1"/>
  <c r="P7" i="70" l="1"/>
  <c r="A9" i="70"/>
  <c r="R9" i="70" s="1"/>
  <c r="B8" i="70"/>
  <c r="Q8" i="70" s="1"/>
  <c r="A10" i="70" l="1"/>
  <c r="R10" i="70" s="1"/>
  <c r="P8" i="70"/>
  <c r="B9" i="70"/>
  <c r="Q9" i="70" s="1"/>
  <c r="B10" i="70" l="1"/>
  <c r="Q10" i="70" s="1"/>
  <c r="A11" i="70"/>
  <c r="R11" i="70" s="1"/>
  <c r="P9" i="70"/>
  <c r="P10" i="70" l="1"/>
  <c r="B11" i="70"/>
  <c r="Q11" i="70" s="1"/>
  <c r="A12" i="70"/>
  <c r="R12" i="70" s="1"/>
  <c r="P11" i="70" l="1"/>
  <c r="B12" i="70"/>
  <c r="Q12" i="70" s="1"/>
  <c r="A13" i="70"/>
  <c r="R13" i="70" s="1"/>
  <c r="P12" i="70" l="1"/>
  <c r="B13" i="70"/>
  <c r="Q13" i="70" s="1"/>
  <c r="A14" i="70"/>
  <c r="R14" i="70" s="1"/>
  <c r="P13" i="70" l="1"/>
  <c r="B14" i="70"/>
  <c r="Q14" i="70" s="1"/>
  <c r="A15" i="70"/>
  <c r="R15" i="70" s="1"/>
  <c r="P14" i="70" l="1"/>
  <c r="B15" i="70"/>
  <c r="Q15" i="70" s="1"/>
  <c r="A16" i="70"/>
  <c r="R16" i="70" s="1"/>
  <c r="P15" i="70" l="1"/>
  <c r="B16" i="70"/>
  <c r="Q16" i="70" s="1"/>
  <c r="A17" i="70"/>
  <c r="R17" i="70" s="1"/>
  <c r="P16" i="70" l="1"/>
  <c r="B17" i="70"/>
  <c r="Q17" i="70" s="1"/>
  <c r="A18" i="70"/>
  <c r="R18" i="70" s="1"/>
  <c r="P17" i="70" l="1"/>
  <c r="B18" i="70"/>
  <c r="Q18" i="70" s="1"/>
  <c r="A19" i="70"/>
  <c r="R19" i="70" s="1"/>
  <c r="P18" i="70" l="1"/>
  <c r="A20" i="70"/>
  <c r="R20" i="70" s="1"/>
  <c r="B19" i="70"/>
  <c r="Q19" i="70" s="1"/>
  <c r="B20" i="70" l="1"/>
  <c r="Q20" i="70" s="1"/>
  <c r="A21" i="70"/>
  <c r="R21" i="70" s="1"/>
  <c r="P19" i="70"/>
  <c r="B21" i="70" l="1"/>
  <c r="Q21" i="70" s="1"/>
  <c r="A22" i="70"/>
  <c r="R22" i="70" s="1"/>
  <c r="P20" i="70"/>
  <c r="B22" i="70" l="1"/>
  <c r="Q22" i="70" s="1"/>
  <c r="P21" i="70"/>
  <c r="A23" i="70"/>
  <c r="R23" i="70" s="1"/>
  <c r="P22" i="70" l="1"/>
  <c r="A24" i="70"/>
  <c r="R24" i="70" s="1"/>
  <c r="B23" i="70"/>
  <c r="Q23" i="70" s="1"/>
  <c r="A25" i="70" l="1"/>
  <c r="R25" i="70" s="1"/>
  <c r="B24" i="70"/>
  <c r="Q24" i="70" s="1"/>
  <c r="P23" i="70"/>
  <c r="A26" i="70"/>
  <c r="R26" i="70" s="1"/>
  <c r="B25" i="70"/>
  <c r="Q25" i="70" s="1"/>
  <c r="P24" i="70" l="1"/>
  <c r="P25" i="70"/>
  <c r="A27" i="70"/>
  <c r="R27" i="70" s="1"/>
  <c r="B26" i="70"/>
  <c r="Q26" i="70" s="1"/>
  <c r="P26" i="70" l="1"/>
  <c r="A28" i="70"/>
  <c r="R28" i="70" s="1"/>
  <c r="B27" i="70"/>
  <c r="Q27" i="70" s="1"/>
  <c r="P27" i="70" l="1"/>
  <c r="A29" i="70"/>
  <c r="R29" i="70" s="1"/>
  <c r="B28" i="70"/>
  <c r="Q28" i="70" s="1"/>
  <c r="P28" i="70" l="1"/>
  <c r="A30" i="70"/>
  <c r="R30" i="70" s="1"/>
  <c r="B29" i="70"/>
  <c r="Q29" i="70" s="1"/>
  <c r="A31" i="70" l="1"/>
  <c r="R31" i="70" s="1"/>
  <c r="B30" i="70"/>
  <c r="Q30" i="70" s="1"/>
  <c r="P29" i="70"/>
  <c r="P30" i="70" l="1"/>
  <c r="A32" i="70"/>
  <c r="R32" i="70" s="1"/>
  <c r="B31" i="70"/>
  <c r="Q31" i="70" s="1"/>
  <c r="P31" i="70" l="1"/>
  <c r="A33" i="70"/>
  <c r="R33" i="70" s="1"/>
  <c r="B32" i="70"/>
  <c r="Q32" i="70" s="1"/>
  <c r="P32" i="70" l="1"/>
  <c r="A34" i="70"/>
  <c r="R34" i="70" s="1"/>
  <c r="B33" i="70"/>
  <c r="Q33" i="70" s="1"/>
  <c r="P33" i="70" l="1"/>
  <c r="A35" i="70"/>
  <c r="R35" i="70" s="1"/>
  <c r="B34" i="70"/>
  <c r="Q34" i="70" s="1"/>
  <c r="P34" i="70" l="1"/>
  <c r="A36" i="70"/>
  <c r="R36" i="70" s="1"/>
  <c r="B35" i="70"/>
  <c r="Q35" i="70" s="1"/>
  <c r="P35" i="70" l="1"/>
  <c r="A37" i="70"/>
  <c r="R37" i="70" s="1"/>
  <c r="B36" i="70"/>
  <c r="Q36" i="70" s="1"/>
  <c r="P36" i="70" l="1"/>
  <c r="B37" i="70"/>
  <c r="Q37" i="70" s="1"/>
  <c r="F7" i="70"/>
  <c r="U7" i="70" s="1"/>
  <c r="C38" i="70"/>
  <c r="P37" i="70" l="1"/>
  <c r="P38" i="70" s="1"/>
  <c r="R38" i="70"/>
  <c r="F8" i="70"/>
  <c r="U8" i="70" s="1"/>
  <c r="G7" i="70"/>
  <c r="T7" i="70" s="1"/>
  <c r="Q38" i="70"/>
  <c r="F9" i="70" l="1"/>
  <c r="U9" i="70" s="1"/>
  <c r="G8" i="70"/>
  <c r="T8" i="70" s="1"/>
  <c r="S7" i="70"/>
  <c r="S8" i="70" l="1"/>
  <c r="F10" i="70"/>
  <c r="U10" i="70" s="1"/>
  <c r="G9" i="70"/>
  <c r="T9" i="70" s="1"/>
  <c r="S9" i="70" l="1"/>
  <c r="F11" i="70"/>
  <c r="U11" i="70" s="1"/>
  <c r="G10" i="70"/>
  <c r="T10" i="70" s="1"/>
  <c r="S10" i="70" l="1"/>
  <c r="F12" i="70"/>
  <c r="U12" i="70" s="1"/>
  <c r="G11" i="70"/>
  <c r="T11" i="70" s="1"/>
  <c r="S11" i="70" l="1"/>
  <c r="F13" i="70"/>
  <c r="U13" i="70" s="1"/>
  <c r="G12" i="70"/>
  <c r="T12" i="70" s="1"/>
  <c r="S12" i="70" l="1"/>
  <c r="G13" i="70"/>
  <c r="T13" i="70" s="1"/>
  <c r="F14" i="70"/>
  <c r="U14" i="70" s="1"/>
  <c r="S13" i="70" l="1"/>
  <c r="F15" i="70"/>
  <c r="U15" i="70" s="1"/>
  <c r="G14" i="70"/>
  <c r="T14" i="70" s="1"/>
  <c r="S14" i="70" l="1"/>
  <c r="F16" i="70"/>
  <c r="U16" i="70" s="1"/>
  <c r="G15" i="70"/>
  <c r="T15" i="70" s="1"/>
  <c r="S15" i="70" l="1"/>
  <c r="F17" i="70"/>
  <c r="U17" i="70" s="1"/>
  <c r="G16" i="70"/>
  <c r="T16" i="70" s="1"/>
  <c r="S16" i="70" l="1"/>
  <c r="G17" i="70"/>
  <c r="T17" i="70" s="1"/>
  <c r="F18" i="70"/>
  <c r="U18" i="70" s="1"/>
  <c r="S17" i="70" l="1"/>
  <c r="F19" i="70"/>
  <c r="U19" i="70" s="1"/>
  <c r="G18" i="70"/>
  <c r="T18" i="70" s="1"/>
  <c r="S18" i="70" l="1"/>
  <c r="F20" i="70"/>
  <c r="U20" i="70" s="1"/>
  <c r="G19" i="70"/>
  <c r="T19" i="70" s="1"/>
  <c r="S19" i="70" l="1"/>
  <c r="F21" i="70"/>
  <c r="U21" i="70" s="1"/>
  <c r="G20" i="70"/>
  <c r="T20" i="70" s="1"/>
  <c r="S20" i="70" l="1"/>
  <c r="G21" i="70"/>
  <c r="T21" i="70" s="1"/>
  <c r="F22" i="70"/>
  <c r="U22" i="70" s="1"/>
  <c r="S21" i="70" l="1"/>
  <c r="F23" i="70"/>
  <c r="U23" i="70" s="1"/>
  <c r="G22" i="70"/>
  <c r="T22" i="70" s="1"/>
  <c r="S22" i="70" l="1"/>
  <c r="F24" i="70"/>
  <c r="U24" i="70" s="1"/>
  <c r="G23" i="70"/>
  <c r="T23" i="70" s="1"/>
  <c r="S23" i="70" l="1"/>
  <c r="F25" i="70"/>
  <c r="U25" i="70" s="1"/>
  <c r="G24" i="70"/>
  <c r="T24" i="70" s="1"/>
  <c r="S24" i="70" l="1"/>
  <c r="G25" i="70"/>
  <c r="T25" i="70" s="1"/>
  <c r="F26" i="70"/>
  <c r="U26" i="70" s="1"/>
  <c r="S25" i="70" l="1"/>
  <c r="F27" i="70"/>
  <c r="U27" i="70" s="1"/>
  <c r="G26" i="70"/>
  <c r="T26" i="70" s="1"/>
  <c r="S26" i="70" l="1"/>
  <c r="F28" i="70"/>
  <c r="U28" i="70" s="1"/>
  <c r="G27" i="70"/>
  <c r="T27" i="70" s="1"/>
  <c r="S27" i="70" l="1"/>
  <c r="F29" i="70"/>
  <c r="U29" i="70" s="1"/>
  <c r="G28" i="70"/>
  <c r="T28" i="70" s="1"/>
  <c r="S28" i="70" l="1"/>
  <c r="G29" i="70"/>
  <c r="T29" i="70" s="1"/>
  <c r="F30" i="70"/>
  <c r="U30" i="70" s="1"/>
  <c r="S29" i="70" l="1"/>
  <c r="F31" i="70"/>
  <c r="U31" i="70" s="1"/>
  <c r="G30" i="70"/>
  <c r="T30" i="70" s="1"/>
  <c r="S30" i="70" l="1"/>
  <c r="F32" i="70"/>
  <c r="U32" i="70" s="1"/>
  <c r="G31" i="70"/>
  <c r="T31" i="70" s="1"/>
  <c r="S31" i="70" l="1"/>
  <c r="F33" i="70"/>
  <c r="U33" i="70" s="1"/>
  <c r="G32" i="70"/>
  <c r="T32" i="70" s="1"/>
  <c r="S32" i="70" l="1"/>
  <c r="G33" i="70"/>
  <c r="T33" i="70" s="1"/>
  <c r="F34" i="70"/>
  <c r="U34" i="70" s="1"/>
  <c r="S33" i="70" l="1"/>
  <c r="F35" i="70"/>
  <c r="U35" i="70" s="1"/>
  <c r="G34" i="70"/>
  <c r="T34" i="70" s="1"/>
  <c r="S34" i="70" l="1"/>
  <c r="F36" i="70"/>
  <c r="U36" i="70" s="1"/>
  <c r="G35" i="70"/>
  <c r="T35" i="70" s="1"/>
  <c r="S35" i="70" l="1"/>
  <c r="F37" i="70"/>
  <c r="U37" i="70" s="1"/>
  <c r="G36" i="70"/>
  <c r="T36" i="70" s="1"/>
  <c r="S36" i="70" l="1"/>
  <c r="G37" i="70"/>
  <c r="T37" i="70" s="1"/>
  <c r="K7" i="70"/>
  <c r="X7" i="70" s="1"/>
  <c r="H38" i="70"/>
  <c r="S37" i="70" l="1"/>
  <c r="S38" i="70" s="1"/>
  <c r="T38" i="70"/>
  <c r="K8" i="70"/>
  <c r="X8" i="70" s="1"/>
  <c r="L7" i="70"/>
  <c r="W7" i="70" s="1"/>
  <c r="U38" i="70"/>
  <c r="V7" i="70" l="1"/>
  <c r="K9" i="70"/>
  <c r="X9" i="70" s="1"/>
  <c r="L8" i="70"/>
  <c r="W8" i="70" s="1"/>
  <c r="V8" i="70" l="1"/>
  <c r="K10" i="70"/>
  <c r="X10" i="70" s="1"/>
  <c r="L9" i="70"/>
  <c r="W9" i="70" s="1"/>
  <c r="V9" i="70" l="1"/>
  <c r="L10" i="70"/>
  <c r="W10" i="70" s="1"/>
  <c r="K11" i="70"/>
  <c r="X11" i="70" s="1"/>
  <c r="K12" i="70" l="1"/>
  <c r="X12" i="70" s="1"/>
  <c r="L11" i="70"/>
  <c r="W11" i="70" s="1"/>
  <c r="V10" i="70"/>
  <c r="V11" i="70" l="1"/>
  <c r="K13" i="70"/>
  <c r="X13" i="70" s="1"/>
  <c r="L12" i="70"/>
  <c r="W12" i="70" s="1"/>
  <c r="V12" i="70" l="1"/>
  <c r="K14" i="70"/>
  <c r="X14" i="70" s="1"/>
  <c r="L13" i="70"/>
  <c r="W13" i="70" s="1"/>
  <c r="V13" i="70" l="1"/>
  <c r="K15" i="70"/>
  <c r="X15" i="70" s="1"/>
  <c r="L14" i="70"/>
  <c r="W14" i="70" s="1"/>
  <c r="K16" i="70" l="1"/>
  <c r="X16" i="70" s="1"/>
  <c r="L15" i="70"/>
  <c r="W15" i="70" s="1"/>
  <c r="V14" i="70"/>
  <c r="V15" i="70" l="1"/>
  <c r="K17" i="70"/>
  <c r="X17" i="70" s="1"/>
  <c r="L16" i="70"/>
  <c r="W16" i="70" s="1"/>
  <c r="V16" i="70" l="1"/>
  <c r="K18" i="70"/>
  <c r="X18" i="70" s="1"/>
  <c r="L17" i="70"/>
  <c r="W17" i="70" s="1"/>
  <c r="V17" i="70" l="1"/>
  <c r="K19" i="70"/>
  <c r="X19" i="70" s="1"/>
  <c r="L18" i="70"/>
  <c r="W18" i="70" s="1"/>
  <c r="K20" i="70" l="1"/>
  <c r="X20" i="70" s="1"/>
  <c r="L19" i="70"/>
  <c r="W19" i="70" s="1"/>
  <c r="V18" i="70"/>
  <c r="V19" i="70" l="1"/>
  <c r="K21" i="70"/>
  <c r="X21" i="70" s="1"/>
  <c r="L20" i="70"/>
  <c r="W20" i="70" s="1"/>
  <c r="V20" i="70" l="1"/>
  <c r="K22" i="70"/>
  <c r="X22" i="70" s="1"/>
  <c r="L21" i="70"/>
  <c r="W21" i="70" s="1"/>
  <c r="V21" i="70" l="1"/>
  <c r="K23" i="70"/>
  <c r="X23" i="70" s="1"/>
  <c r="L22" i="70"/>
  <c r="W22" i="70" s="1"/>
  <c r="V22" i="70" l="1"/>
  <c r="K24" i="70"/>
  <c r="X24" i="70" s="1"/>
  <c r="L23" i="70"/>
  <c r="W23" i="70" s="1"/>
  <c r="V23" i="70" l="1"/>
  <c r="K25" i="70"/>
  <c r="X25" i="70" s="1"/>
  <c r="L24" i="70"/>
  <c r="W24" i="70" s="1"/>
  <c r="V24" i="70" l="1"/>
  <c r="K26" i="70"/>
  <c r="X26" i="70" s="1"/>
  <c r="L25" i="70"/>
  <c r="W25" i="70" s="1"/>
  <c r="V25" i="70" l="1"/>
  <c r="K27" i="70"/>
  <c r="X27" i="70" s="1"/>
  <c r="L26" i="70"/>
  <c r="W26" i="70" s="1"/>
  <c r="V26" i="70" l="1"/>
  <c r="K28" i="70"/>
  <c r="X28" i="70" s="1"/>
  <c r="L27" i="70"/>
  <c r="W27" i="70" s="1"/>
  <c r="V27" i="70" l="1"/>
  <c r="K29" i="70"/>
  <c r="X29" i="70" s="1"/>
  <c r="L28" i="70"/>
  <c r="W28" i="70" s="1"/>
  <c r="V28" i="70" l="1"/>
  <c r="K30" i="70"/>
  <c r="X30" i="70" s="1"/>
  <c r="L29" i="70"/>
  <c r="W29" i="70" s="1"/>
  <c r="V29" i="70" l="1"/>
  <c r="K31" i="70"/>
  <c r="X31" i="70" s="1"/>
  <c r="L30" i="70"/>
  <c r="W30" i="70" s="1"/>
  <c r="K32" i="70" l="1"/>
  <c r="X32" i="70" s="1"/>
  <c r="L31" i="70"/>
  <c r="W31" i="70" s="1"/>
  <c r="V30" i="70"/>
  <c r="V31" i="70" l="1"/>
  <c r="K33" i="70"/>
  <c r="X33" i="70" s="1"/>
  <c r="L32" i="70"/>
  <c r="W32" i="70" s="1"/>
  <c r="V32" i="70" l="1"/>
  <c r="K34" i="70"/>
  <c r="X34" i="70" s="1"/>
  <c r="L33" i="70"/>
  <c r="W33" i="70" s="1"/>
  <c r="V33" i="70" l="1"/>
  <c r="K35" i="70"/>
  <c r="X35" i="70" s="1"/>
  <c r="L34" i="70"/>
  <c r="W34" i="70" s="1"/>
  <c r="K36" i="70" l="1"/>
  <c r="X36" i="70" s="1"/>
  <c r="L35" i="70"/>
  <c r="W35" i="70" s="1"/>
  <c r="V34" i="70"/>
  <c r="V35" i="70" l="1"/>
  <c r="K37" i="70"/>
  <c r="X37" i="70" s="1"/>
  <c r="L36" i="70"/>
  <c r="W36" i="70" s="1"/>
  <c r="V36" i="70" l="1"/>
  <c r="L37" i="70"/>
  <c r="W37" i="70" s="1"/>
  <c r="M38" i="70"/>
  <c r="V37" i="70" l="1"/>
  <c r="X38" i="70"/>
  <c r="W38" i="70"/>
  <c r="V38" i="70" l="1"/>
</calcChain>
</file>

<file path=xl/comments1.xml><?xml version="1.0" encoding="utf-8"?>
<comments xmlns="http://schemas.openxmlformats.org/spreadsheetml/2006/main">
  <authors>
    <author>drmacek.cz</author>
  </authors>
  <commentList>
    <comment ref="A7" authorId="0" shapeId="0">
      <text>
        <r>
          <rPr>
            <sz val="12"/>
            <color indexed="81"/>
            <rFont val="Arial"/>
            <family val="2"/>
            <charset val="238"/>
          </rPr>
          <t>Vyberte datum prvního dne v měsíci</t>
        </r>
      </text>
    </comment>
  </commentList>
</comments>
</file>

<file path=xl/sharedStrings.xml><?xml version="1.0" encoding="utf-8"?>
<sst xmlns="http://schemas.openxmlformats.org/spreadsheetml/2006/main" count="40" uniqueCount="17">
  <si>
    <t>Datum</t>
  </si>
  <si>
    <t>Den</t>
  </si>
  <si>
    <t>so, ne</t>
  </si>
  <si>
    <t>Pracovní
den</t>
  </si>
  <si>
    <t>Svátky</t>
  </si>
  <si>
    <t>Svátek</t>
  </si>
  <si>
    <t xml:space="preserve">Jméno a příjmení: </t>
  </si>
  <si>
    <t>hodin</t>
  </si>
  <si>
    <t>Práce</t>
  </si>
  <si>
    <t>Podpis zaměstnance</t>
  </si>
  <si>
    <t>Celkem</t>
  </si>
  <si>
    <t>1. měsíc</t>
  </si>
  <si>
    <t>2. měsíc</t>
  </si>
  <si>
    <t>3. měsíc</t>
  </si>
  <si>
    <t>Práce/činnost</t>
  </si>
  <si>
    <t>Vykonaná
práce/činnost</t>
  </si>
  <si>
    <t>Obchodní akademie Vinohradská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</si>
</sst>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;@"/>
    <numFmt numFmtId="165" formatCode="ddd"/>
    <numFmt numFmtId="166" formatCode="0.0"/>
  </numFmts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.5"/>
      <name val="Arial"/>
      <family val="2"/>
      <charset val="238"/>
    </font>
    <font>
      <sz val="7.5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6"/>
      <name val="Monotype Corsiva"/>
      <family val="4"/>
      <charset val="238"/>
    </font>
    <font>
      <b/>
      <sz val="20"/>
      <name val="Monotype Corsiva"/>
      <family val="4"/>
      <charset val="238"/>
    </font>
    <font>
      <b/>
      <sz val="12"/>
      <name val="Arial"/>
      <family val="2"/>
      <charset val="238"/>
    </font>
    <font>
      <i/>
      <sz val="6"/>
      <name val="Arial"/>
      <family val="2"/>
      <charset val="238"/>
    </font>
    <font>
      <b/>
      <sz val="15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sz val="12"/>
      <color indexed="8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7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4" fillId="0" borderId="0" xfId="0" applyFont="1" applyBorder="1" applyProtection="1"/>
    <xf numFmtId="0" fontId="14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5" fillId="0" borderId="0" xfId="0" applyFont="1" applyBorder="1" applyProtection="1"/>
    <xf numFmtId="0" fontId="16" fillId="0" borderId="0" xfId="0" applyFont="1" applyProtection="1"/>
    <xf numFmtId="0" fontId="16" fillId="0" borderId="0" xfId="0" applyFont="1" applyBorder="1" applyProtection="1"/>
    <xf numFmtId="0" fontId="18" fillId="0" borderId="0" xfId="0" applyFont="1" applyProtection="1"/>
    <xf numFmtId="0" fontId="9" fillId="0" borderId="0" xfId="0" applyFont="1" applyProtection="1"/>
    <xf numFmtId="0" fontId="18" fillId="0" borderId="0" xfId="0" applyFont="1" applyAlignment="1" applyProtection="1"/>
    <xf numFmtId="0" fontId="9" fillId="0" borderId="0" xfId="0" applyFont="1" applyAlignment="1" applyProtection="1"/>
    <xf numFmtId="0" fontId="18" fillId="0" borderId="0" xfId="0" applyFont="1" applyBorder="1" applyProtection="1"/>
    <xf numFmtId="0" fontId="9" fillId="0" borderId="0" xfId="0" applyFont="1" applyBorder="1" applyProtection="1"/>
    <xf numFmtId="0" fontId="10" fillId="0" borderId="0" xfId="0" applyFont="1" applyBorder="1" applyAlignment="1" applyProtection="1"/>
    <xf numFmtId="0" fontId="9" fillId="0" borderId="0" xfId="0" applyFont="1" applyBorder="1" applyAlignment="1" applyProtection="1"/>
    <xf numFmtId="1" fontId="19" fillId="0" borderId="0" xfId="0" applyNumberFormat="1" applyFont="1" applyBorder="1" applyProtection="1"/>
    <xf numFmtId="0" fontId="10" fillId="0" borderId="0" xfId="0" applyFont="1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 textRotation="90"/>
    </xf>
    <xf numFmtId="0" fontId="17" fillId="0" borderId="0" xfId="0" applyFont="1" applyAlignment="1" applyProtection="1">
      <alignment vertical="top"/>
    </xf>
    <xf numFmtId="0" fontId="21" fillId="0" borderId="0" xfId="0" applyFont="1" applyAlignment="1" applyProtection="1">
      <alignment vertical="top" shrinkToFit="1"/>
    </xf>
    <xf numFmtId="164" fontId="10" fillId="0" borderId="0" xfId="0" applyNumberFormat="1" applyFont="1" applyBorder="1" applyAlignment="1" applyProtection="1">
      <alignment horizontal="center"/>
    </xf>
    <xf numFmtId="166" fontId="13" fillId="0" borderId="0" xfId="0" applyNumberFormat="1" applyFont="1" applyBorder="1" applyAlignment="1" applyProtection="1">
      <alignment shrinkToFit="1"/>
    </xf>
    <xf numFmtId="1" fontId="18" fillId="0" borderId="0" xfId="0" applyNumberFormat="1" applyFont="1" applyBorder="1" applyProtection="1"/>
    <xf numFmtId="164" fontId="9" fillId="0" borderId="0" xfId="0" applyNumberFormat="1" applyFont="1" applyBorder="1" applyAlignment="1" applyProtection="1">
      <alignment horizontal="center"/>
    </xf>
    <xf numFmtId="165" fontId="12" fillId="0" borderId="1" xfId="0" applyNumberFormat="1" applyFont="1" applyBorder="1" applyAlignment="1" applyProtection="1">
      <alignment horizontal="center" vertical="center"/>
    </xf>
    <xf numFmtId="166" fontId="12" fillId="0" borderId="9" xfId="0" applyNumberFormat="1" applyFont="1" applyBorder="1" applyAlignment="1" applyProtection="1">
      <alignment vertical="center"/>
      <protection locked="0"/>
    </xf>
    <xf numFmtId="166" fontId="12" fillId="0" borderId="3" xfId="0" applyNumberFormat="1" applyFont="1" applyBorder="1" applyAlignment="1" applyProtection="1">
      <alignment vertical="center" shrinkToFit="1"/>
      <protection locked="0"/>
    </xf>
    <xf numFmtId="0" fontId="16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1" fontId="19" fillId="0" borderId="6" xfId="0" applyNumberFormat="1" applyFont="1" applyBorder="1" applyAlignment="1" applyProtection="1">
      <alignment vertical="center"/>
    </xf>
    <xf numFmtId="1" fontId="19" fillId="0" borderId="7" xfId="0" applyNumberFormat="1" applyFont="1" applyBorder="1" applyAlignment="1" applyProtection="1">
      <alignment vertical="center"/>
    </xf>
    <xf numFmtId="1" fontId="19" fillId="0" borderId="1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12" fillId="0" borderId="2" xfId="0" applyNumberFormat="1" applyFont="1" applyBorder="1" applyAlignment="1" applyProtection="1">
      <alignment vertical="center"/>
    </xf>
    <xf numFmtId="165" fontId="12" fillId="0" borderId="3" xfId="0" applyNumberFormat="1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vertical="center"/>
    </xf>
    <xf numFmtId="165" fontId="10" fillId="0" borderId="3" xfId="0" applyNumberFormat="1" applyFont="1" applyBorder="1" applyAlignment="1" applyProtection="1">
      <alignment horizontal="center" vertical="center"/>
    </xf>
    <xf numFmtId="1" fontId="19" fillId="0" borderId="2" xfId="0" applyNumberFormat="1" applyFont="1" applyBorder="1" applyAlignment="1" applyProtection="1">
      <alignment vertical="center"/>
    </xf>
    <xf numFmtId="1" fontId="19" fillId="0" borderId="8" xfId="0" applyNumberFormat="1" applyFont="1" applyBorder="1" applyAlignment="1" applyProtection="1">
      <alignment vertical="center"/>
    </xf>
    <xf numFmtId="164" fontId="12" fillId="0" borderId="4" xfId="0" applyNumberFormat="1" applyFont="1" applyBorder="1" applyAlignment="1" applyProtection="1">
      <alignment vertical="center"/>
    </xf>
    <xf numFmtId="165" fontId="12" fillId="0" borderId="5" xfId="0" applyNumberFormat="1" applyFont="1" applyBorder="1" applyAlignment="1" applyProtection="1">
      <alignment horizontal="center" vertical="center"/>
    </xf>
    <xf numFmtId="164" fontId="10" fillId="0" borderId="4" xfId="0" applyNumberFormat="1" applyFont="1" applyBorder="1" applyAlignment="1" applyProtection="1">
      <alignment vertical="center"/>
    </xf>
    <xf numFmtId="165" fontId="10" fillId="0" borderId="5" xfId="0" applyNumberFormat="1" applyFont="1" applyBorder="1" applyAlignment="1" applyProtection="1">
      <alignment horizontal="center" vertical="center"/>
    </xf>
    <xf numFmtId="1" fontId="19" fillId="0" borderId="10" xfId="0" applyNumberFormat="1" applyFont="1" applyBorder="1" applyAlignment="1" applyProtection="1">
      <alignment vertical="center"/>
    </xf>
    <xf numFmtId="1" fontId="19" fillId="0" borderId="11" xfId="0" applyNumberFormat="1" applyFont="1" applyBorder="1" applyAlignment="1" applyProtection="1">
      <alignment vertical="center"/>
    </xf>
    <xf numFmtId="166" fontId="13" fillId="0" borderId="15" xfId="0" applyNumberFormat="1" applyFont="1" applyBorder="1" applyAlignment="1" applyProtection="1">
      <alignment vertical="center" shrinkToFit="1"/>
    </xf>
    <xf numFmtId="166" fontId="13" fillId="0" borderId="14" xfId="0" applyNumberFormat="1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horizontal="center" vertical="center"/>
    </xf>
    <xf numFmtId="164" fontId="23" fillId="0" borderId="8" xfId="0" applyNumberFormat="1" applyFont="1" applyBorder="1" applyProtection="1"/>
    <xf numFmtId="0" fontId="18" fillId="0" borderId="0" xfId="0" applyFont="1" applyBorder="1" applyAlignment="1" applyProtection="1">
      <alignment horizontal="center" vertical="center" wrapText="1"/>
    </xf>
    <xf numFmtId="164" fontId="23" fillId="0" borderId="0" xfId="0" applyNumberFormat="1" applyFont="1" applyBorder="1" applyProtection="1"/>
    <xf numFmtId="164" fontId="18" fillId="0" borderId="0" xfId="0" applyNumberFormat="1" applyFont="1" applyBorder="1" applyAlignment="1" applyProtection="1">
      <alignment vertical="center"/>
    </xf>
    <xf numFmtId="2" fontId="18" fillId="0" borderId="0" xfId="0" applyNumberFormat="1" applyFont="1" applyBorder="1" applyAlignment="1" applyProtection="1">
      <alignment vertical="center"/>
    </xf>
    <xf numFmtId="1" fontId="18" fillId="0" borderId="0" xfId="0" applyNumberFormat="1" applyFont="1" applyBorder="1" applyAlignment="1" applyProtection="1">
      <alignment vertical="center"/>
    </xf>
    <xf numFmtId="164" fontId="18" fillId="0" borderId="29" xfId="0" applyNumberFormat="1" applyFont="1" applyBorder="1" applyAlignment="1" applyProtection="1">
      <alignment vertical="center"/>
    </xf>
    <xf numFmtId="2" fontId="18" fillId="0" borderId="30" xfId="0" applyNumberFormat="1" applyFont="1" applyBorder="1" applyAlignment="1" applyProtection="1">
      <alignment vertical="center"/>
    </xf>
    <xf numFmtId="1" fontId="18" fillId="0" borderId="30" xfId="0" applyNumberFormat="1" applyFont="1" applyBorder="1" applyAlignment="1" applyProtection="1">
      <alignment vertical="center"/>
    </xf>
    <xf numFmtId="0" fontId="18" fillId="0" borderId="8" xfId="0" applyNumberFormat="1" applyFont="1" applyBorder="1" applyProtection="1"/>
    <xf numFmtId="164" fontId="19" fillId="0" borderId="8" xfId="0" applyNumberFormat="1" applyFont="1" applyBorder="1" applyProtection="1"/>
    <xf numFmtId="1" fontId="25" fillId="0" borderId="12" xfId="0" applyNumberFormat="1" applyFont="1" applyBorder="1" applyAlignment="1" applyProtection="1">
      <alignment vertical="center"/>
    </xf>
    <xf numFmtId="1" fontId="25" fillId="0" borderId="13" xfId="0" applyNumberFormat="1" applyFont="1" applyBorder="1" applyAlignment="1" applyProtection="1">
      <alignment vertical="center"/>
    </xf>
    <xf numFmtId="1" fontId="25" fillId="0" borderId="14" xfId="0" applyNumberFormat="1" applyFont="1" applyBorder="1" applyAlignment="1" applyProtection="1">
      <alignment vertical="center"/>
    </xf>
    <xf numFmtId="164" fontId="2" fillId="0" borderId="6" xfId="0" applyNumberFormat="1" applyFont="1" applyBorder="1" applyAlignment="1" applyProtection="1">
      <alignment vertical="center" shrinkToFit="1"/>
      <protection locked="0"/>
    </xf>
    <xf numFmtId="164" fontId="2" fillId="0" borderId="6" xfId="0" applyNumberFormat="1" applyFont="1" applyBorder="1" applyAlignment="1" applyProtection="1">
      <alignment vertical="center" shrinkToFit="1"/>
    </xf>
    <xf numFmtId="164" fontId="23" fillId="0" borderId="7" xfId="0" applyNumberFormat="1" applyFont="1" applyBorder="1" applyProtection="1"/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 vertical="top" shrinkToFit="1"/>
      <protection locked="0"/>
    </xf>
    <xf numFmtId="0" fontId="24" fillId="0" borderId="0" xfId="0" applyFont="1" applyAlignment="1" applyProtection="1">
      <alignment horizontal="center" vertical="top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 textRotation="90"/>
    </xf>
    <xf numFmtId="0" fontId="11" fillId="0" borderId="23" xfId="0" applyFont="1" applyBorder="1" applyAlignment="1" applyProtection="1">
      <alignment horizontal="center" vertical="center" textRotation="90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horizontal="left"/>
      <protection locked="0"/>
    </xf>
    <xf numFmtId="164" fontId="10" fillId="0" borderId="0" xfId="0" applyNumberFormat="1" applyFont="1" applyBorder="1" applyAlignment="1" applyProtection="1">
      <alignment horizontal="left"/>
      <protection locked="0"/>
    </xf>
    <xf numFmtId="164" fontId="10" fillId="0" borderId="15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0" fontId="10" fillId="0" borderId="27" xfId="0" applyFont="1" applyBorder="1" applyAlignment="1" applyProtection="1">
      <alignment horizontal="center"/>
    </xf>
  </cellXfs>
  <cellStyles count="3">
    <cellStyle name="Normální" xfId="0" builtinId="0"/>
    <cellStyle name="Normální 2" xfId="2"/>
    <cellStyle name="Normální 3" xfId="1"/>
  </cellStyles>
  <dxfs count="15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 patternType="lightGray">
          <fgColor rgb="FFFF0000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6">
    <pageSetUpPr fitToPage="1"/>
  </sheetPr>
  <dimension ref="A1:AE67"/>
  <sheetViews>
    <sheetView showGridLines="0" showRowColHeaders="0" tabSelected="1" zoomScaleNormal="100" workbookViewId="0">
      <pane ySplit="6" topLeftCell="A7" activePane="bottomLeft" state="frozen"/>
      <selection pane="bottomLeft" activeCell="D3" sqref="D3:H3"/>
    </sheetView>
  </sheetViews>
  <sheetFormatPr defaultColWidth="0" defaultRowHeight="12.75" zeroHeight="1" x14ac:dyDescent="0.2"/>
  <cols>
    <col min="1" max="1" width="8.7109375" style="9" customWidth="1"/>
    <col min="2" max="2" width="3.28515625" style="9" customWidth="1"/>
    <col min="3" max="3" width="5.42578125" style="9" customWidth="1"/>
    <col min="4" max="4" width="16.140625" style="9" customWidth="1"/>
    <col min="5" max="5" width="3.7109375" style="9" customWidth="1"/>
    <col min="6" max="6" width="8.7109375" style="9" customWidth="1"/>
    <col min="7" max="7" width="3.28515625" style="9" customWidth="1"/>
    <col min="8" max="8" width="5.42578125" style="10" customWidth="1"/>
    <col min="9" max="9" width="16.140625" style="10" customWidth="1"/>
    <col min="10" max="10" width="3.7109375" style="9" customWidth="1"/>
    <col min="11" max="11" width="8.7109375" style="9" customWidth="1"/>
    <col min="12" max="12" width="3.28515625" style="9" customWidth="1"/>
    <col min="13" max="13" width="5.42578125" style="9" customWidth="1"/>
    <col min="14" max="14" width="16.140625" style="10" customWidth="1"/>
    <col min="15" max="15" width="1.42578125" style="10" customWidth="1"/>
    <col min="16" max="16" width="5.42578125" style="9" hidden="1" customWidth="1"/>
    <col min="17" max="17" width="4.140625" style="9" hidden="1" customWidth="1"/>
    <col min="18" max="18" width="5.28515625" style="9" hidden="1" customWidth="1"/>
    <col min="19" max="19" width="5.42578125" style="11" hidden="1" customWidth="1"/>
    <col min="20" max="20" width="4.140625" style="11" hidden="1" customWidth="1"/>
    <col min="21" max="21" width="5.28515625" style="11" hidden="1" customWidth="1"/>
    <col min="22" max="22" width="5.42578125" style="11" hidden="1" customWidth="1"/>
    <col min="23" max="23" width="4.140625" style="11" hidden="1" customWidth="1"/>
    <col min="24" max="24" width="5.28515625" style="11" hidden="1" customWidth="1"/>
    <col min="25" max="25" width="7.28515625" style="15" hidden="1" customWidth="1"/>
    <col min="26" max="26" width="3.5703125" style="15" hidden="1" customWidth="1"/>
    <col min="27" max="27" width="7.7109375" style="15" hidden="1" customWidth="1"/>
    <col min="28" max="28" width="1.140625" style="11" customWidth="1"/>
    <col min="29" max="31" width="10.28515625" style="11" hidden="1" customWidth="1"/>
    <col min="32" max="16384" width="10.28515625" style="1" hidden="1"/>
  </cols>
  <sheetData>
    <row r="1" spans="1:31" ht="36.75" customHeight="1" x14ac:dyDescent="0.2">
      <c r="A1" s="73" t="s">
        <v>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24"/>
      <c r="P1" s="24"/>
      <c r="Q1" s="24"/>
      <c r="R1" s="24"/>
    </row>
    <row r="2" spans="1:31" ht="27.75" customHeight="1" x14ac:dyDescent="0.2">
      <c r="A2" s="74" t="str">
        <f>"F33: Práce na základě dohod o pracích konaných mimo pracovní poměr "&amp;YEAR(Y7)</f>
        <v>F33: Práce na základě dohod o pracích konaných mimo pracovní poměr 2021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23"/>
      <c r="P2" s="23"/>
      <c r="Q2" s="23"/>
      <c r="R2" s="23"/>
      <c r="U2" s="12"/>
      <c r="X2" s="12"/>
      <c r="Y2" s="16"/>
      <c r="Z2" s="16"/>
      <c r="AA2" s="16"/>
      <c r="AD2" s="12"/>
      <c r="AE2" s="12"/>
    </row>
    <row r="3" spans="1:31" s="4" customFormat="1" ht="29.25" customHeight="1" thickBot="1" x14ac:dyDescent="0.25">
      <c r="A3" s="76" t="s">
        <v>6</v>
      </c>
      <c r="B3" s="76"/>
      <c r="C3" s="76"/>
      <c r="D3" s="77"/>
      <c r="E3" s="77"/>
      <c r="F3" s="77"/>
      <c r="G3" s="77"/>
      <c r="H3" s="77"/>
      <c r="I3" s="52" t="s">
        <v>14</v>
      </c>
      <c r="J3" s="75"/>
      <c r="K3" s="75"/>
      <c r="L3" s="75"/>
      <c r="M3" s="75"/>
      <c r="N3" s="75"/>
      <c r="O3" s="14"/>
      <c r="P3" s="18"/>
      <c r="Q3" s="13"/>
      <c r="R3" s="13"/>
      <c r="S3" s="18"/>
      <c r="T3" s="13"/>
      <c r="U3" s="13"/>
      <c r="V3" s="14"/>
      <c r="W3" s="1"/>
    </row>
    <row r="4" spans="1:31" s="4" customFormat="1" ht="15.75" customHeight="1" thickBot="1" x14ac:dyDescent="0.25">
      <c r="C4" s="17"/>
      <c r="D4" s="17"/>
      <c r="E4" s="17"/>
      <c r="F4" s="17"/>
      <c r="G4" s="17"/>
      <c r="H4" s="17"/>
      <c r="J4" s="17"/>
      <c r="O4" s="17"/>
      <c r="P4" s="70" t="s">
        <v>11</v>
      </c>
      <c r="Q4" s="71"/>
      <c r="R4" s="72"/>
      <c r="S4" s="70" t="s">
        <v>12</v>
      </c>
      <c r="T4" s="71"/>
      <c r="U4" s="72"/>
      <c r="V4" s="70" t="s">
        <v>13</v>
      </c>
      <c r="W4" s="71"/>
      <c r="X4" s="72"/>
      <c r="AC4" s="14"/>
      <c r="AD4" s="1"/>
    </row>
    <row r="5" spans="1:31" s="2" customFormat="1" ht="60" customHeight="1" x14ac:dyDescent="0.2">
      <c r="A5" s="78" t="s">
        <v>0</v>
      </c>
      <c r="B5" s="80" t="s">
        <v>1</v>
      </c>
      <c r="C5" s="22" t="s">
        <v>8</v>
      </c>
      <c r="D5" s="88" t="s">
        <v>15</v>
      </c>
      <c r="F5" s="78" t="s">
        <v>0</v>
      </c>
      <c r="G5" s="80" t="s">
        <v>1</v>
      </c>
      <c r="H5" s="22" t="s">
        <v>8</v>
      </c>
      <c r="I5" s="88" t="s">
        <v>15</v>
      </c>
      <c r="K5" s="78" t="s">
        <v>0</v>
      </c>
      <c r="L5" s="80" t="s">
        <v>1</v>
      </c>
      <c r="M5" s="22" t="s">
        <v>8</v>
      </c>
      <c r="N5" s="88" t="s">
        <v>15</v>
      </c>
      <c r="P5" s="84" t="s">
        <v>3</v>
      </c>
      <c r="Q5" s="86" t="s">
        <v>2</v>
      </c>
      <c r="R5" s="82" t="s">
        <v>5</v>
      </c>
      <c r="S5" s="84" t="s">
        <v>3</v>
      </c>
      <c r="T5" s="86" t="s">
        <v>2</v>
      </c>
      <c r="U5" s="82" t="s">
        <v>5</v>
      </c>
      <c r="V5" s="84" t="s">
        <v>3</v>
      </c>
      <c r="W5" s="86" t="s">
        <v>2</v>
      </c>
      <c r="X5" s="82" t="s">
        <v>5</v>
      </c>
      <c r="Y5" s="90" t="s">
        <v>4</v>
      </c>
      <c r="Z5" s="54"/>
      <c r="AA5" s="54"/>
      <c r="AB5" s="1"/>
    </row>
    <row r="6" spans="1:31" s="3" customFormat="1" ht="13.5" thickBot="1" x14ac:dyDescent="0.25">
      <c r="A6" s="79"/>
      <c r="B6" s="81"/>
      <c r="C6" s="21" t="s">
        <v>7</v>
      </c>
      <c r="D6" s="89"/>
      <c r="F6" s="79"/>
      <c r="G6" s="81"/>
      <c r="H6" s="21" t="s">
        <v>7</v>
      </c>
      <c r="I6" s="89"/>
      <c r="K6" s="79"/>
      <c r="L6" s="81"/>
      <c r="M6" s="21" t="s">
        <v>7</v>
      </c>
      <c r="N6" s="89"/>
      <c r="P6" s="85"/>
      <c r="Q6" s="87"/>
      <c r="R6" s="83"/>
      <c r="S6" s="85"/>
      <c r="T6" s="87"/>
      <c r="U6" s="83"/>
      <c r="V6" s="85"/>
      <c r="W6" s="87"/>
      <c r="X6" s="83"/>
      <c r="Y6" s="91"/>
      <c r="Z6" s="54"/>
      <c r="AA6" s="54"/>
      <c r="AB6" s="1"/>
    </row>
    <row r="7" spans="1:31" s="37" customFormat="1" ht="18" customHeight="1" x14ac:dyDescent="0.2">
      <c r="A7" s="67">
        <v>44197</v>
      </c>
      <c r="B7" s="29">
        <f t="shared" ref="B7:B37" si="0">IF(A7="","",WEEKDAY(A7))</f>
        <v>6</v>
      </c>
      <c r="C7" s="30"/>
      <c r="D7" s="31"/>
      <c r="E7" s="32"/>
      <c r="F7" s="68">
        <f>IF(OR(A7="",YEAR(MAX(A7:A37)+1)&gt;YEAR($Y$7)),"",MAX(A7:A37)+1)</f>
        <v>44228</v>
      </c>
      <c r="G7" s="29">
        <f t="shared" ref="G7:G37" si="1">IF(F7="","",WEEKDAY(F7))</f>
        <v>2</v>
      </c>
      <c r="H7" s="30"/>
      <c r="I7" s="31"/>
      <c r="J7" s="32"/>
      <c r="K7" s="68">
        <f>IF(OR(F7="",YEAR(MAX(F7:F37)+1)&gt;YEAR($Y$7)),"",MAX(F7:F37)+1)</f>
        <v>44256</v>
      </c>
      <c r="L7" s="29">
        <f t="shared" ref="L7:L37" si="2">IF(K7="","",WEEKDAY(K7))</f>
        <v>2</v>
      </c>
      <c r="M7" s="30"/>
      <c r="N7" s="31"/>
      <c r="O7" s="33"/>
      <c r="P7" s="34">
        <f t="shared" ref="P7:P37" si="3">IF(A7="","",IF(OR(A7="",B7=1,B7=7,R7=1),0,1))</f>
        <v>0</v>
      </c>
      <c r="Q7" s="35">
        <f t="shared" ref="Q7:Q37" si="4">IF(OR(B7=1,B7=7),1,0)</f>
        <v>0</v>
      </c>
      <c r="R7" s="36">
        <f>IF(ISERROR(VLOOKUP(A7,$Y$7:$Y$19,1,FALSE)),0,1)</f>
        <v>1</v>
      </c>
      <c r="S7" s="34">
        <f t="shared" ref="S7:S37" si="5">IF(F7="","",IF(OR(F7="",G7=1,G7=7,U7=1),0,1))</f>
        <v>1</v>
      </c>
      <c r="T7" s="35">
        <f t="shared" ref="T7:T37" si="6">IF(OR(G7=1,G7=7),1,0)</f>
        <v>0</v>
      </c>
      <c r="U7" s="36">
        <f>IF(ISERROR(VLOOKUP(F7,$Y$7:$Y$19,1,FALSE)),0,1)</f>
        <v>0</v>
      </c>
      <c r="V7" s="34">
        <f t="shared" ref="V7:V37" si="7">IF(K7="","",IF(OR(K7="",L7=1,L7=7,X7=1),0,1))</f>
        <v>1</v>
      </c>
      <c r="W7" s="35">
        <f t="shared" ref="W7:W37" si="8">IF(OR(L7=1,L7=7),1,0)</f>
        <v>0</v>
      </c>
      <c r="X7" s="36">
        <f>IF(ISERROR(VLOOKUP(K7,$Y$7:$Y$19,1,FALSE)),0,1)</f>
        <v>0</v>
      </c>
      <c r="Y7" s="69">
        <v>44197</v>
      </c>
      <c r="Z7" s="62">
        <v>1</v>
      </c>
      <c r="AA7" s="63">
        <f>DATE(YEAR($Y$7),Z7,1)</f>
        <v>44197</v>
      </c>
    </row>
    <row r="8" spans="1:31" s="37" customFormat="1" ht="18" customHeight="1" x14ac:dyDescent="0.2">
      <c r="A8" s="38">
        <f t="shared" ref="A8:A37" si="9">IF(A7="","",IF(DAY(A7+1)=1,"",A7+1))</f>
        <v>44198</v>
      </c>
      <c r="B8" s="39">
        <f t="shared" si="0"/>
        <v>7</v>
      </c>
      <c r="C8" s="30"/>
      <c r="D8" s="31"/>
      <c r="E8" s="32"/>
      <c r="F8" s="40">
        <f t="shared" ref="F8:F37" si="10">IF(F7="","",IF(DAY(F7+1)=1,"",F7+1))</f>
        <v>44229</v>
      </c>
      <c r="G8" s="41">
        <f t="shared" si="1"/>
        <v>3</v>
      </c>
      <c r="H8" s="30"/>
      <c r="I8" s="31"/>
      <c r="J8" s="32"/>
      <c r="K8" s="40">
        <f t="shared" ref="K8:K37" si="11">IF(K7="","",IF(DAY(K7+1)=1,"",K7+1))</f>
        <v>44257</v>
      </c>
      <c r="L8" s="41">
        <f t="shared" si="2"/>
        <v>3</v>
      </c>
      <c r="M8" s="30"/>
      <c r="N8" s="31"/>
      <c r="O8" s="33"/>
      <c r="P8" s="42">
        <f t="shared" si="3"/>
        <v>0</v>
      </c>
      <c r="Q8" s="43">
        <f t="shared" si="4"/>
        <v>1</v>
      </c>
      <c r="R8" s="36">
        <f t="shared" ref="R8:R37" si="12">IF(ISERROR(VLOOKUP(A8,$Y$7:$Y$19,1,FALSE)),0,1)</f>
        <v>0</v>
      </c>
      <c r="S8" s="42">
        <f t="shared" si="5"/>
        <v>1</v>
      </c>
      <c r="T8" s="43">
        <f t="shared" si="6"/>
        <v>0</v>
      </c>
      <c r="U8" s="36">
        <f t="shared" ref="U8:U37" si="13">IF(ISERROR(VLOOKUP(F8,$Y$7:$Y$19,1,FALSE)),0,1)</f>
        <v>0</v>
      </c>
      <c r="V8" s="42">
        <f t="shared" si="7"/>
        <v>1</v>
      </c>
      <c r="W8" s="43">
        <f t="shared" si="8"/>
        <v>0</v>
      </c>
      <c r="X8" s="36">
        <f t="shared" ref="X8:X37" si="14">IF(ISERROR(VLOOKUP(K8,$Y$7:$Y$19,1,FALSE)),0,1)</f>
        <v>0</v>
      </c>
      <c r="Y8" s="53">
        <v>44288</v>
      </c>
      <c r="Z8" s="62">
        <v>2</v>
      </c>
      <c r="AA8" s="63">
        <f t="shared" ref="AA8:AA18" si="15">DATE(YEAR($Y$7),Z8,1)</f>
        <v>44228</v>
      </c>
    </row>
    <row r="9" spans="1:31" s="37" customFormat="1" ht="18" customHeight="1" x14ac:dyDescent="0.2">
      <c r="A9" s="38">
        <f t="shared" si="9"/>
        <v>44199</v>
      </c>
      <c r="B9" s="39">
        <f t="shared" si="0"/>
        <v>1</v>
      </c>
      <c r="C9" s="30"/>
      <c r="D9" s="31"/>
      <c r="E9" s="32"/>
      <c r="F9" s="40">
        <f t="shared" si="10"/>
        <v>44230</v>
      </c>
      <c r="G9" s="41">
        <f t="shared" si="1"/>
        <v>4</v>
      </c>
      <c r="H9" s="30"/>
      <c r="I9" s="31"/>
      <c r="J9" s="32"/>
      <c r="K9" s="40">
        <f t="shared" si="11"/>
        <v>44258</v>
      </c>
      <c r="L9" s="41">
        <f t="shared" si="2"/>
        <v>4</v>
      </c>
      <c r="M9" s="30"/>
      <c r="N9" s="31"/>
      <c r="O9" s="33"/>
      <c r="P9" s="42">
        <f t="shared" si="3"/>
        <v>0</v>
      </c>
      <c r="Q9" s="43">
        <f t="shared" si="4"/>
        <v>1</v>
      </c>
      <c r="R9" s="36">
        <f t="shared" si="12"/>
        <v>0</v>
      </c>
      <c r="S9" s="42">
        <f t="shared" si="5"/>
        <v>1</v>
      </c>
      <c r="T9" s="43">
        <f t="shared" si="6"/>
        <v>0</v>
      </c>
      <c r="U9" s="36">
        <f t="shared" si="13"/>
        <v>0</v>
      </c>
      <c r="V9" s="42">
        <f t="shared" si="7"/>
        <v>1</v>
      </c>
      <c r="W9" s="43">
        <f t="shared" si="8"/>
        <v>0</v>
      </c>
      <c r="X9" s="36">
        <f t="shared" si="14"/>
        <v>0</v>
      </c>
      <c r="Y9" s="53">
        <v>44291</v>
      </c>
      <c r="Z9" s="62">
        <v>3</v>
      </c>
      <c r="AA9" s="63">
        <f t="shared" si="15"/>
        <v>44256</v>
      </c>
    </row>
    <row r="10" spans="1:31" s="37" customFormat="1" ht="18" customHeight="1" x14ac:dyDescent="0.2">
      <c r="A10" s="38">
        <f t="shared" si="9"/>
        <v>44200</v>
      </c>
      <c r="B10" s="39">
        <f t="shared" si="0"/>
        <v>2</v>
      </c>
      <c r="C10" s="30"/>
      <c r="D10" s="31"/>
      <c r="E10" s="32"/>
      <c r="F10" s="40">
        <f t="shared" si="10"/>
        <v>44231</v>
      </c>
      <c r="G10" s="41">
        <f t="shared" si="1"/>
        <v>5</v>
      </c>
      <c r="H10" s="30"/>
      <c r="I10" s="31"/>
      <c r="J10" s="32"/>
      <c r="K10" s="40">
        <f t="shared" si="11"/>
        <v>44259</v>
      </c>
      <c r="L10" s="41">
        <f t="shared" si="2"/>
        <v>5</v>
      </c>
      <c r="M10" s="30"/>
      <c r="N10" s="31"/>
      <c r="O10" s="33"/>
      <c r="P10" s="42">
        <f t="shared" si="3"/>
        <v>1</v>
      </c>
      <c r="Q10" s="43">
        <f t="shared" si="4"/>
        <v>0</v>
      </c>
      <c r="R10" s="36">
        <f t="shared" si="12"/>
        <v>0</v>
      </c>
      <c r="S10" s="42">
        <f t="shared" si="5"/>
        <v>1</v>
      </c>
      <c r="T10" s="43">
        <f t="shared" si="6"/>
        <v>0</v>
      </c>
      <c r="U10" s="36">
        <f t="shared" si="13"/>
        <v>0</v>
      </c>
      <c r="V10" s="42">
        <f t="shared" si="7"/>
        <v>1</v>
      </c>
      <c r="W10" s="43">
        <f t="shared" si="8"/>
        <v>0</v>
      </c>
      <c r="X10" s="36">
        <f t="shared" si="14"/>
        <v>0</v>
      </c>
      <c r="Y10" s="53">
        <v>44317</v>
      </c>
      <c r="Z10" s="62">
        <v>4</v>
      </c>
      <c r="AA10" s="63">
        <f t="shared" si="15"/>
        <v>44287</v>
      </c>
    </row>
    <row r="11" spans="1:31" s="37" customFormat="1" ht="18" customHeight="1" x14ac:dyDescent="0.2">
      <c r="A11" s="38">
        <f t="shared" si="9"/>
        <v>44201</v>
      </c>
      <c r="B11" s="39">
        <f t="shared" si="0"/>
        <v>3</v>
      </c>
      <c r="C11" s="30"/>
      <c r="D11" s="31"/>
      <c r="E11" s="32"/>
      <c r="F11" s="40">
        <f t="shared" si="10"/>
        <v>44232</v>
      </c>
      <c r="G11" s="41">
        <f t="shared" si="1"/>
        <v>6</v>
      </c>
      <c r="H11" s="30"/>
      <c r="I11" s="31"/>
      <c r="J11" s="32"/>
      <c r="K11" s="40">
        <f t="shared" si="11"/>
        <v>44260</v>
      </c>
      <c r="L11" s="41">
        <f t="shared" si="2"/>
        <v>6</v>
      </c>
      <c r="M11" s="30"/>
      <c r="N11" s="31"/>
      <c r="O11" s="33"/>
      <c r="P11" s="42">
        <f t="shared" si="3"/>
        <v>1</v>
      </c>
      <c r="Q11" s="43">
        <f t="shared" si="4"/>
        <v>0</v>
      </c>
      <c r="R11" s="36">
        <f t="shared" si="12"/>
        <v>0</v>
      </c>
      <c r="S11" s="42">
        <f t="shared" si="5"/>
        <v>1</v>
      </c>
      <c r="T11" s="43">
        <f t="shared" si="6"/>
        <v>0</v>
      </c>
      <c r="U11" s="36">
        <f t="shared" si="13"/>
        <v>0</v>
      </c>
      <c r="V11" s="42">
        <f t="shared" si="7"/>
        <v>1</v>
      </c>
      <c r="W11" s="43">
        <f t="shared" si="8"/>
        <v>0</v>
      </c>
      <c r="X11" s="36">
        <f t="shared" si="14"/>
        <v>0</v>
      </c>
      <c r="Y11" s="53">
        <v>44324</v>
      </c>
      <c r="Z11" s="62">
        <v>5</v>
      </c>
      <c r="AA11" s="63">
        <f t="shared" si="15"/>
        <v>44317</v>
      </c>
    </row>
    <row r="12" spans="1:31" s="37" customFormat="1" ht="18" customHeight="1" x14ac:dyDescent="0.2">
      <c r="A12" s="38">
        <f t="shared" si="9"/>
        <v>44202</v>
      </c>
      <c r="B12" s="39">
        <f t="shared" si="0"/>
        <v>4</v>
      </c>
      <c r="C12" s="30"/>
      <c r="D12" s="31"/>
      <c r="E12" s="32"/>
      <c r="F12" s="40">
        <f t="shared" si="10"/>
        <v>44233</v>
      </c>
      <c r="G12" s="41">
        <f t="shared" si="1"/>
        <v>7</v>
      </c>
      <c r="H12" s="30"/>
      <c r="I12" s="31"/>
      <c r="J12" s="32"/>
      <c r="K12" s="40">
        <f t="shared" si="11"/>
        <v>44261</v>
      </c>
      <c r="L12" s="41">
        <f t="shared" si="2"/>
        <v>7</v>
      </c>
      <c r="M12" s="30"/>
      <c r="N12" s="31"/>
      <c r="O12" s="33"/>
      <c r="P12" s="42">
        <f t="shared" si="3"/>
        <v>1</v>
      </c>
      <c r="Q12" s="43">
        <f t="shared" si="4"/>
        <v>0</v>
      </c>
      <c r="R12" s="36">
        <f t="shared" si="12"/>
        <v>0</v>
      </c>
      <c r="S12" s="42">
        <f t="shared" si="5"/>
        <v>0</v>
      </c>
      <c r="T12" s="43">
        <f t="shared" si="6"/>
        <v>1</v>
      </c>
      <c r="U12" s="36">
        <f t="shared" si="13"/>
        <v>0</v>
      </c>
      <c r="V12" s="42">
        <f t="shared" si="7"/>
        <v>0</v>
      </c>
      <c r="W12" s="43">
        <f t="shared" si="8"/>
        <v>1</v>
      </c>
      <c r="X12" s="36">
        <f t="shared" si="14"/>
        <v>0</v>
      </c>
      <c r="Y12" s="53">
        <v>44382</v>
      </c>
      <c r="Z12" s="62">
        <v>6</v>
      </c>
      <c r="AA12" s="63">
        <f t="shared" si="15"/>
        <v>44348</v>
      </c>
    </row>
    <row r="13" spans="1:31" s="37" customFormat="1" ht="18" customHeight="1" x14ac:dyDescent="0.2">
      <c r="A13" s="38">
        <f t="shared" si="9"/>
        <v>44203</v>
      </c>
      <c r="B13" s="39">
        <f t="shared" si="0"/>
        <v>5</v>
      </c>
      <c r="C13" s="30"/>
      <c r="D13" s="31"/>
      <c r="E13" s="32"/>
      <c r="F13" s="40">
        <f t="shared" si="10"/>
        <v>44234</v>
      </c>
      <c r="G13" s="41">
        <f t="shared" si="1"/>
        <v>1</v>
      </c>
      <c r="H13" s="30"/>
      <c r="I13" s="31"/>
      <c r="J13" s="32"/>
      <c r="K13" s="40">
        <f t="shared" si="11"/>
        <v>44262</v>
      </c>
      <c r="L13" s="41">
        <f t="shared" si="2"/>
        <v>1</v>
      </c>
      <c r="M13" s="30"/>
      <c r="N13" s="31"/>
      <c r="O13" s="33"/>
      <c r="P13" s="42">
        <f t="shared" si="3"/>
        <v>1</v>
      </c>
      <c r="Q13" s="43">
        <f t="shared" si="4"/>
        <v>0</v>
      </c>
      <c r="R13" s="36">
        <f t="shared" si="12"/>
        <v>0</v>
      </c>
      <c r="S13" s="42">
        <f t="shared" si="5"/>
        <v>0</v>
      </c>
      <c r="T13" s="43">
        <f t="shared" si="6"/>
        <v>1</v>
      </c>
      <c r="U13" s="36">
        <f t="shared" si="13"/>
        <v>0</v>
      </c>
      <c r="V13" s="42">
        <f t="shared" si="7"/>
        <v>0</v>
      </c>
      <c r="W13" s="43">
        <f t="shared" si="8"/>
        <v>1</v>
      </c>
      <c r="X13" s="36">
        <f t="shared" si="14"/>
        <v>0</v>
      </c>
      <c r="Y13" s="53">
        <v>44383</v>
      </c>
      <c r="Z13" s="62">
        <v>7</v>
      </c>
      <c r="AA13" s="63">
        <f t="shared" si="15"/>
        <v>44378</v>
      </c>
    </row>
    <row r="14" spans="1:31" s="37" customFormat="1" ht="18" customHeight="1" x14ac:dyDescent="0.2">
      <c r="A14" s="38">
        <f t="shared" si="9"/>
        <v>44204</v>
      </c>
      <c r="B14" s="39">
        <f t="shared" si="0"/>
        <v>6</v>
      </c>
      <c r="C14" s="30"/>
      <c r="D14" s="31"/>
      <c r="E14" s="32"/>
      <c r="F14" s="40">
        <f t="shared" si="10"/>
        <v>44235</v>
      </c>
      <c r="G14" s="41">
        <f t="shared" si="1"/>
        <v>2</v>
      </c>
      <c r="H14" s="30"/>
      <c r="I14" s="31"/>
      <c r="J14" s="32"/>
      <c r="K14" s="40">
        <f t="shared" si="11"/>
        <v>44263</v>
      </c>
      <c r="L14" s="41">
        <f t="shared" si="2"/>
        <v>2</v>
      </c>
      <c r="M14" s="30"/>
      <c r="N14" s="31"/>
      <c r="O14" s="33"/>
      <c r="P14" s="42">
        <f t="shared" si="3"/>
        <v>1</v>
      </c>
      <c r="Q14" s="43">
        <f t="shared" si="4"/>
        <v>0</v>
      </c>
      <c r="R14" s="36">
        <f t="shared" si="12"/>
        <v>0</v>
      </c>
      <c r="S14" s="42">
        <f t="shared" si="5"/>
        <v>1</v>
      </c>
      <c r="T14" s="43">
        <f t="shared" si="6"/>
        <v>0</v>
      </c>
      <c r="U14" s="36">
        <f t="shared" si="13"/>
        <v>0</v>
      </c>
      <c r="V14" s="42">
        <f t="shared" si="7"/>
        <v>1</v>
      </c>
      <c r="W14" s="43">
        <f t="shared" si="8"/>
        <v>0</v>
      </c>
      <c r="X14" s="36">
        <f t="shared" si="14"/>
        <v>0</v>
      </c>
      <c r="Y14" s="53">
        <v>44467</v>
      </c>
      <c r="Z14" s="62">
        <v>8</v>
      </c>
      <c r="AA14" s="63">
        <f t="shared" si="15"/>
        <v>44409</v>
      </c>
    </row>
    <row r="15" spans="1:31" s="37" customFormat="1" ht="18" customHeight="1" x14ac:dyDescent="0.2">
      <c r="A15" s="38">
        <f t="shared" si="9"/>
        <v>44205</v>
      </c>
      <c r="B15" s="39">
        <f t="shared" si="0"/>
        <v>7</v>
      </c>
      <c r="C15" s="30"/>
      <c r="D15" s="31"/>
      <c r="E15" s="32"/>
      <c r="F15" s="40">
        <f t="shared" si="10"/>
        <v>44236</v>
      </c>
      <c r="G15" s="41">
        <f t="shared" si="1"/>
        <v>3</v>
      </c>
      <c r="H15" s="30"/>
      <c r="I15" s="31"/>
      <c r="J15" s="32"/>
      <c r="K15" s="40">
        <f t="shared" si="11"/>
        <v>44264</v>
      </c>
      <c r="L15" s="41">
        <f t="shared" si="2"/>
        <v>3</v>
      </c>
      <c r="M15" s="30"/>
      <c r="N15" s="31"/>
      <c r="O15" s="33"/>
      <c r="P15" s="42">
        <f t="shared" si="3"/>
        <v>0</v>
      </c>
      <c r="Q15" s="43">
        <f t="shared" si="4"/>
        <v>1</v>
      </c>
      <c r="R15" s="36">
        <f t="shared" si="12"/>
        <v>0</v>
      </c>
      <c r="S15" s="42">
        <f t="shared" si="5"/>
        <v>1</v>
      </c>
      <c r="T15" s="43">
        <f t="shared" si="6"/>
        <v>0</v>
      </c>
      <c r="U15" s="36">
        <f t="shared" si="13"/>
        <v>0</v>
      </c>
      <c r="V15" s="42">
        <f t="shared" si="7"/>
        <v>1</v>
      </c>
      <c r="W15" s="43">
        <f t="shared" si="8"/>
        <v>0</v>
      </c>
      <c r="X15" s="36">
        <f t="shared" si="14"/>
        <v>0</v>
      </c>
      <c r="Y15" s="53">
        <v>44497</v>
      </c>
      <c r="Z15" s="62">
        <v>9</v>
      </c>
      <c r="AA15" s="63">
        <f t="shared" si="15"/>
        <v>44440</v>
      </c>
    </row>
    <row r="16" spans="1:31" s="37" customFormat="1" ht="18" customHeight="1" x14ac:dyDescent="0.2">
      <c r="A16" s="38">
        <f t="shared" si="9"/>
        <v>44206</v>
      </c>
      <c r="B16" s="39">
        <f t="shared" si="0"/>
        <v>1</v>
      </c>
      <c r="C16" s="30"/>
      <c r="D16" s="31"/>
      <c r="E16" s="32"/>
      <c r="F16" s="40">
        <f t="shared" si="10"/>
        <v>44237</v>
      </c>
      <c r="G16" s="41">
        <f t="shared" si="1"/>
        <v>4</v>
      </c>
      <c r="H16" s="30"/>
      <c r="I16" s="31"/>
      <c r="J16" s="32"/>
      <c r="K16" s="40">
        <f t="shared" si="11"/>
        <v>44265</v>
      </c>
      <c r="L16" s="41">
        <f t="shared" si="2"/>
        <v>4</v>
      </c>
      <c r="M16" s="30"/>
      <c r="N16" s="31"/>
      <c r="O16" s="33"/>
      <c r="P16" s="42">
        <f t="shared" si="3"/>
        <v>0</v>
      </c>
      <c r="Q16" s="43">
        <f t="shared" si="4"/>
        <v>1</v>
      </c>
      <c r="R16" s="36">
        <f t="shared" si="12"/>
        <v>0</v>
      </c>
      <c r="S16" s="42">
        <f t="shared" si="5"/>
        <v>1</v>
      </c>
      <c r="T16" s="43">
        <f t="shared" si="6"/>
        <v>0</v>
      </c>
      <c r="U16" s="36">
        <f t="shared" si="13"/>
        <v>0</v>
      </c>
      <c r="V16" s="42">
        <f t="shared" si="7"/>
        <v>1</v>
      </c>
      <c r="W16" s="43">
        <f t="shared" si="8"/>
        <v>0</v>
      </c>
      <c r="X16" s="36">
        <f t="shared" si="14"/>
        <v>0</v>
      </c>
      <c r="Y16" s="53">
        <v>44517</v>
      </c>
      <c r="Z16" s="62">
        <v>10</v>
      </c>
      <c r="AA16" s="63">
        <f t="shared" si="15"/>
        <v>44470</v>
      </c>
    </row>
    <row r="17" spans="1:27" s="37" customFormat="1" ht="18" customHeight="1" x14ac:dyDescent="0.2">
      <c r="A17" s="38">
        <f t="shared" si="9"/>
        <v>44207</v>
      </c>
      <c r="B17" s="39">
        <f t="shared" si="0"/>
        <v>2</v>
      </c>
      <c r="C17" s="30"/>
      <c r="D17" s="31"/>
      <c r="E17" s="32"/>
      <c r="F17" s="40">
        <f t="shared" si="10"/>
        <v>44238</v>
      </c>
      <c r="G17" s="41">
        <f t="shared" si="1"/>
        <v>5</v>
      </c>
      <c r="H17" s="30"/>
      <c r="I17" s="31"/>
      <c r="J17" s="32"/>
      <c r="K17" s="40">
        <f t="shared" si="11"/>
        <v>44266</v>
      </c>
      <c r="L17" s="41">
        <f t="shared" si="2"/>
        <v>5</v>
      </c>
      <c r="M17" s="30"/>
      <c r="N17" s="31"/>
      <c r="O17" s="33"/>
      <c r="P17" s="42">
        <f t="shared" si="3"/>
        <v>1</v>
      </c>
      <c r="Q17" s="43">
        <f t="shared" si="4"/>
        <v>0</v>
      </c>
      <c r="R17" s="36">
        <f t="shared" si="12"/>
        <v>0</v>
      </c>
      <c r="S17" s="42">
        <f t="shared" si="5"/>
        <v>1</v>
      </c>
      <c r="T17" s="43">
        <f t="shared" si="6"/>
        <v>0</v>
      </c>
      <c r="U17" s="36">
        <f t="shared" si="13"/>
        <v>0</v>
      </c>
      <c r="V17" s="42">
        <f t="shared" si="7"/>
        <v>1</v>
      </c>
      <c r="W17" s="43">
        <f t="shared" si="8"/>
        <v>0</v>
      </c>
      <c r="X17" s="36">
        <f t="shared" si="14"/>
        <v>0</v>
      </c>
      <c r="Y17" s="53">
        <v>44554</v>
      </c>
      <c r="Z17" s="62">
        <v>11</v>
      </c>
      <c r="AA17" s="63">
        <f t="shared" si="15"/>
        <v>44501</v>
      </c>
    </row>
    <row r="18" spans="1:27" s="37" customFormat="1" ht="18" customHeight="1" x14ac:dyDescent="0.2">
      <c r="A18" s="38">
        <f t="shared" si="9"/>
        <v>44208</v>
      </c>
      <c r="B18" s="39">
        <f t="shared" si="0"/>
        <v>3</v>
      </c>
      <c r="C18" s="30"/>
      <c r="D18" s="31"/>
      <c r="E18" s="32"/>
      <c r="F18" s="40">
        <f t="shared" si="10"/>
        <v>44239</v>
      </c>
      <c r="G18" s="41">
        <f t="shared" si="1"/>
        <v>6</v>
      </c>
      <c r="H18" s="30"/>
      <c r="I18" s="31"/>
      <c r="J18" s="32"/>
      <c r="K18" s="40">
        <f t="shared" si="11"/>
        <v>44267</v>
      </c>
      <c r="L18" s="41">
        <f t="shared" si="2"/>
        <v>6</v>
      </c>
      <c r="M18" s="30"/>
      <c r="N18" s="31"/>
      <c r="O18" s="33"/>
      <c r="P18" s="42">
        <f t="shared" si="3"/>
        <v>1</v>
      </c>
      <c r="Q18" s="43">
        <f t="shared" si="4"/>
        <v>0</v>
      </c>
      <c r="R18" s="36">
        <f t="shared" si="12"/>
        <v>0</v>
      </c>
      <c r="S18" s="42">
        <f t="shared" si="5"/>
        <v>1</v>
      </c>
      <c r="T18" s="43">
        <f t="shared" si="6"/>
        <v>0</v>
      </c>
      <c r="U18" s="36">
        <f t="shared" si="13"/>
        <v>0</v>
      </c>
      <c r="V18" s="42">
        <f t="shared" si="7"/>
        <v>1</v>
      </c>
      <c r="W18" s="43">
        <f t="shared" si="8"/>
        <v>0</v>
      </c>
      <c r="X18" s="36">
        <f t="shared" si="14"/>
        <v>0</v>
      </c>
      <c r="Y18" s="53">
        <v>44555</v>
      </c>
      <c r="Z18" s="62">
        <v>12</v>
      </c>
      <c r="AA18" s="63">
        <f t="shared" si="15"/>
        <v>44531</v>
      </c>
    </row>
    <row r="19" spans="1:27" s="37" customFormat="1" ht="18" customHeight="1" x14ac:dyDescent="0.2">
      <c r="A19" s="38">
        <f t="shared" si="9"/>
        <v>44209</v>
      </c>
      <c r="B19" s="39">
        <f t="shared" si="0"/>
        <v>4</v>
      </c>
      <c r="C19" s="30"/>
      <c r="D19" s="31"/>
      <c r="E19" s="32"/>
      <c r="F19" s="40">
        <f t="shared" si="10"/>
        <v>44240</v>
      </c>
      <c r="G19" s="41">
        <f t="shared" si="1"/>
        <v>7</v>
      </c>
      <c r="H19" s="30"/>
      <c r="I19" s="31"/>
      <c r="J19" s="32"/>
      <c r="K19" s="40">
        <f t="shared" si="11"/>
        <v>44268</v>
      </c>
      <c r="L19" s="41">
        <f t="shared" si="2"/>
        <v>7</v>
      </c>
      <c r="M19" s="30"/>
      <c r="N19" s="31"/>
      <c r="O19" s="33"/>
      <c r="P19" s="42">
        <f t="shared" si="3"/>
        <v>1</v>
      </c>
      <c r="Q19" s="43">
        <f t="shared" si="4"/>
        <v>0</v>
      </c>
      <c r="R19" s="36">
        <f t="shared" si="12"/>
        <v>0</v>
      </c>
      <c r="S19" s="42">
        <f t="shared" si="5"/>
        <v>0</v>
      </c>
      <c r="T19" s="43">
        <f t="shared" si="6"/>
        <v>1</v>
      </c>
      <c r="U19" s="36">
        <f t="shared" si="13"/>
        <v>0</v>
      </c>
      <c r="V19" s="42">
        <f t="shared" si="7"/>
        <v>0</v>
      </c>
      <c r="W19" s="43">
        <f t="shared" si="8"/>
        <v>1</v>
      </c>
      <c r="X19" s="36">
        <f t="shared" si="14"/>
        <v>0</v>
      </c>
      <c r="Y19" s="53">
        <v>44556</v>
      </c>
      <c r="Z19" s="55"/>
      <c r="AA19" s="55"/>
    </row>
    <row r="20" spans="1:27" s="37" customFormat="1" ht="18" customHeight="1" x14ac:dyDescent="0.2">
      <c r="A20" s="38">
        <f t="shared" si="9"/>
        <v>44210</v>
      </c>
      <c r="B20" s="39">
        <f t="shared" si="0"/>
        <v>5</v>
      </c>
      <c r="C20" s="30"/>
      <c r="D20" s="31"/>
      <c r="E20" s="32"/>
      <c r="F20" s="40">
        <f t="shared" si="10"/>
        <v>44241</v>
      </c>
      <c r="G20" s="41">
        <f t="shared" si="1"/>
        <v>1</v>
      </c>
      <c r="H20" s="30"/>
      <c r="I20" s="31"/>
      <c r="J20" s="32"/>
      <c r="K20" s="40">
        <f t="shared" si="11"/>
        <v>44269</v>
      </c>
      <c r="L20" s="41">
        <f t="shared" si="2"/>
        <v>1</v>
      </c>
      <c r="M20" s="30"/>
      <c r="N20" s="31"/>
      <c r="O20" s="33"/>
      <c r="P20" s="42">
        <f t="shared" si="3"/>
        <v>1</v>
      </c>
      <c r="Q20" s="43">
        <f t="shared" si="4"/>
        <v>0</v>
      </c>
      <c r="R20" s="36">
        <f t="shared" si="12"/>
        <v>0</v>
      </c>
      <c r="S20" s="42">
        <f t="shared" si="5"/>
        <v>0</v>
      </c>
      <c r="T20" s="43">
        <f t="shared" si="6"/>
        <v>1</v>
      </c>
      <c r="U20" s="36">
        <f t="shared" si="13"/>
        <v>0</v>
      </c>
      <c r="V20" s="42">
        <f t="shared" si="7"/>
        <v>0</v>
      </c>
      <c r="W20" s="43">
        <f t="shared" si="8"/>
        <v>1</v>
      </c>
      <c r="X20" s="36">
        <f t="shared" si="14"/>
        <v>0</v>
      </c>
      <c r="Y20" s="59"/>
      <c r="Z20" s="56"/>
      <c r="AA20" s="56"/>
    </row>
    <row r="21" spans="1:27" s="37" customFormat="1" ht="18" customHeight="1" x14ac:dyDescent="0.2">
      <c r="A21" s="38">
        <f t="shared" si="9"/>
        <v>44211</v>
      </c>
      <c r="B21" s="39">
        <f t="shared" si="0"/>
        <v>6</v>
      </c>
      <c r="C21" s="30"/>
      <c r="D21" s="31"/>
      <c r="E21" s="32"/>
      <c r="F21" s="40">
        <f t="shared" si="10"/>
        <v>44242</v>
      </c>
      <c r="G21" s="41">
        <f t="shared" si="1"/>
        <v>2</v>
      </c>
      <c r="H21" s="30"/>
      <c r="I21" s="31"/>
      <c r="J21" s="32"/>
      <c r="K21" s="40">
        <f t="shared" si="11"/>
        <v>44270</v>
      </c>
      <c r="L21" s="41">
        <f t="shared" si="2"/>
        <v>2</v>
      </c>
      <c r="M21" s="30"/>
      <c r="N21" s="31"/>
      <c r="O21" s="33"/>
      <c r="P21" s="42">
        <f t="shared" si="3"/>
        <v>1</v>
      </c>
      <c r="Q21" s="43">
        <f t="shared" si="4"/>
        <v>0</v>
      </c>
      <c r="R21" s="36">
        <f t="shared" si="12"/>
        <v>0</v>
      </c>
      <c r="S21" s="42">
        <f t="shared" si="5"/>
        <v>1</v>
      </c>
      <c r="T21" s="43">
        <f t="shared" si="6"/>
        <v>0</v>
      </c>
      <c r="U21" s="36">
        <f t="shared" si="13"/>
        <v>0</v>
      </c>
      <c r="V21" s="42">
        <f t="shared" si="7"/>
        <v>1</v>
      </c>
      <c r="W21" s="43">
        <f t="shared" si="8"/>
        <v>0</v>
      </c>
      <c r="X21" s="36">
        <f t="shared" si="14"/>
        <v>0</v>
      </c>
      <c r="Y21" s="60"/>
      <c r="Z21" s="57"/>
      <c r="AA21" s="57"/>
    </row>
    <row r="22" spans="1:27" s="37" customFormat="1" ht="18" customHeight="1" x14ac:dyDescent="0.2">
      <c r="A22" s="38">
        <f t="shared" si="9"/>
        <v>44212</v>
      </c>
      <c r="B22" s="39">
        <f t="shared" si="0"/>
        <v>7</v>
      </c>
      <c r="C22" s="30"/>
      <c r="D22" s="31"/>
      <c r="E22" s="32"/>
      <c r="F22" s="40">
        <f t="shared" si="10"/>
        <v>44243</v>
      </c>
      <c r="G22" s="41">
        <f t="shared" si="1"/>
        <v>3</v>
      </c>
      <c r="H22" s="30"/>
      <c r="I22" s="31"/>
      <c r="J22" s="32"/>
      <c r="K22" s="40">
        <f t="shared" si="11"/>
        <v>44271</v>
      </c>
      <c r="L22" s="41">
        <f t="shared" si="2"/>
        <v>3</v>
      </c>
      <c r="M22" s="30"/>
      <c r="N22" s="31"/>
      <c r="O22" s="33"/>
      <c r="P22" s="42">
        <f t="shared" si="3"/>
        <v>0</v>
      </c>
      <c r="Q22" s="43">
        <f t="shared" si="4"/>
        <v>1</v>
      </c>
      <c r="R22" s="36">
        <f t="shared" si="12"/>
        <v>0</v>
      </c>
      <c r="S22" s="42">
        <f t="shared" si="5"/>
        <v>1</v>
      </c>
      <c r="T22" s="43">
        <f t="shared" si="6"/>
        <v>0</v>
      </c>
      <c r="U22" s="36">
        <f t="shared" si="13"/>
        <v>0</v>
      </c>
      <c r="V22" s="42">
        <f t="shared" si="7"/>
        <v>1</v>
      </c>
      <c r="W22" s="43">
        <f t="shared" si="8"/>
        <v>0</v>
      </c>
      <c r="X22" s="36">
        <f t="shared" si="14"/>
        <v>0</v>
      </c>
      <c r="Y22" s="60"/>
      <c r="Z22" s="57"/>
      <c r="AA22" s="57"/>
    </row>
    <row r="23" spans="1:27" s="37" customFormat="1" ht="18" customHeight="1" x14ac:dyDescent="0.2">
      <c r="A23" s="38">
        <f t="shared" si="9"/>
        <v>44213</v>
      </c>
      <c r="B23" s="39">
        <f t="shared" si="0"/>
        <v>1</v>
      </c>
      <c r="C23" s="30"/>
      <c r="D23" s="31"/>
      <c r="E23" s="32"/>
      <c r="F23" s="40">
        <f t="shared" si="10"/>
        <v>44244</v>
      </c>
      <c r="G23" s="41">
        <f t="shared" si="1"/>
        <v>4</v>
      </c>
      <c r="H23" s="30"/>
      <c r="I23" s="31"/>
      <c r="J23" s="32"/>
      <c r="K23" s="40">
        <f t="shared" si="11"/>
        <v>44272</v>
      </c>
      <c r="L23" s="41">
        <f t="shared" si="2"/>
        <v>4</v>
      </c>
      <c r="M23" s="30"/>
      <c r="N23" s="31"/>
      <c r="O23" s="33"/>
      <c r="P23" s="42">
        <f t="shared" si="3"/>
        <v>0</v>
      </c>
      <c r="Q23" s="43">
        <f t="shared" si="4"/>
        <v>1</v>
      </c>
      <c r="R23" s="36">
        <f t="shared" si="12"/>
        <v>0</v>
      </c>
      <c r="S23" s="42">
        <f t="shared" si="5"/>
        <v>1</v>
      </c>
      <c r="T23" s="43">
        <f t="shared" si="6"/>
        <v>0</v>
      </c>
      <c r="U23" s="36">
        <f t="shared" si="13"/>
        <v>0</v>
      </c>
      <c r="V23" s="42">
        <f t="shared" si="7"/>
        <v>1</v>
      </c>
      <c r="W23" s="43">
        <f t="shared" si="8"/>
        <v>0</v>
      </c>
      <c r="X23" s="36">
        <f t="shared" si="14"/>
        <v>0</v>
      </c>
      <c r="Y23" s="60"/>
      <c r="Z23" s="57"/>
      <c r="AA23" s="57"/>
    </row>
    <row r="24" spans="1:27" s="37" customFormat="1" ht="18" customHeight="1" x14ac:dyDescent="0.2">
      <c r="A24" s="38">
        <f t="shared" si="9"/>
        <v>44214</v>
      </c>
      <c r="B24" s="39">
        <f t="shared" si="0"/>
        <v>2</v>
      </c>
      <c r="C24" s="30"/>
      <c r="D24" s="31"/>
      <c r="E24" s="32"/>
      <c r="F24" s="40">
        <f t="shared" si="10"/>
        <v>44245</v>
      </c>
      <c r="G24" s="41">
        <f t="shared" si="1"/>
        <v>5</v>
      </c>
      <c r="H24" s="30"/>
      <c r="I24" s="31"/>
      <c r="J24" s="32"/>
      <c r="K24" s="40">
        <f t="shared" si="11"/>
        <v>44273</v>
      </c>
      <c r="L24" s="41">
        <f t="shared" si="2"/>
        <v>5</v>
      </c>
      <c r="M24" s="30"/>
      <c r="N24" s="31"/>
      <c r="O24" s="33"/>
      <c r="P24" s="42">
        <f t="shared" si="3"/>
        <v>1</v>
      </c>
      <c r="Q24" s="43">
        <f t="shared" si="4"/>
        <v>0</v>
      </c>
      <c r="R24" s="36">
        <f t="shared" si="12"/>
        <v>0</v>
      </c>
      <c r="S24" s="42">
        <f t="shared" si="5"/>
        <v>1</v>
      </c>
      <c r="T24" s="43">
        <f t="shared" si="6"/>
        <v>0</v>
      </c>
      <c r="U24" s="36">
        <f t="shared" si="13"/>
        <v>0</v>
      </c>
      <c r="V24" s="42">
        <f t="shared" si="7"/>
        <v>1</v>
      </c>
      <c r="W24" s="43">
        <f t="shared" si="8"/>
        <v>0</v>
      </c>
      <c r="X24" s="36">
        <f t="shared" si="14"/>
        <v>0</v>
      </c>
      <c r="Y24" s="60"/>
      <c r="Z24" s="57"/>
      <c r="AA24" s="57"/>
    </row>
    <row r="25" spans="1:27" s="37" customFormat="1" ht="18" customHeight="1" x14ac:dyDescent="0.2">
      <c r="A25" s="38">
        <f t="shared" si="9"/>
        <v>44215</v>
      </c>
      <c r="B25" s="39">
        <f t="shared" si="0"/>
        <v>3</v>
      </c>
      <c r="C25" s="30"/>
      <c r="D25" s="31"/>
      <c r="E25" s="32"/>
      <c r="F25" s="40">
        <f t="shared" si="10"/>
        <v>44246</v>
      </c>
      <c r="G25" s="41">
        <f t="shared" si="1"/>
        <v>6</v>
      </c>
      <c r="H25" s="30"/>
      <c r="I25" s="31"/>
      <c r="J25" s="32"/>
      <c r="K25" s="40">
        <f t="shared" si="11"/>
        <v>44274</v>
      </c>
      <c r="L25" s="41">
        <f t="shared" si="2"/>
        <v>6</v>
      </c>
      <c r="M25" s="30"/>
      <c r="N25" s="31"/>
      <c r="O25" s="33"/>
      <c r="P25" s="42">
        <f t="shared" si="3"/>
        <v>1</v>
      </c>
      <c r="Q25" s="43">
        <f t="shared" si="4"/>
        <v>0</v>
      </c>
      <c r="R25" s="36">
        <f t="shared" si="12"/>
        <v>0</v>
      </c>
      <c r="S25" s="42">
        <f t="shared" si="5"/>
        <v>1</v>
      </c>
      <c r="T25" s="43">
        <f t="shared" si="6"/>
        <v>0</v>
      </c>
      <c r="U25" s="36">
        <f t="shared" si="13"/>
        <v>0</v>
      </c>
      <c r="V25" s="42">
        <f t="shared" si="7"/>
        <v>1</v>
      </c>
      <c r="W25" s="43">
        <f t="shared" si="8"/>
        <v>0</v>
      </c>
      <c r="X25" s="36">
        <f t="shared" si="14"/>
        <v>0</v>
      </c>
      <c r="Y25" s="60"/>
      <c r="Z25" s="57"/>
      <c r="AA25" s="57"/>
    </row>
    <row r="26" spans="1:27" s="37" customFormat="1" ht="18" customHeight="1" x14ac:dyDescent="0.2">
      <c r="A26" s="38">
        <f t="shared" si="9"/>
        <v>44216</v>
      </c>
      <c r="B26" s="39">
        <f t="shared" si="0"/>
        <v>4</v>
      </c>
      <c r="C26" s="30"/>
      <c r="D26" s="31"/>
      <c r="E26" s="32"/>
      <c r="F26" s="40">
        <f t="shared" si="10"/>
        <v>44247</v>
      </c>
      <c r="G26" s="41">
        <f t="shared" si="1"/>
        <v>7</v>
      </c>
      <c r="H26" s="30"/>
      <c r="I26" s="31"/>
      <c r="J26" s="32"/>
      <c r="K26" s="40">
        <f t="shared" si="11"/>
        <v>44275</v>
      </c>
      <c r="L26" s="41">
        <f t="shared" si="2"/>
        <v>7</v>
      </c>
      <c r="M26" s="30"/>
      <c r="N26" s="31"/>
      <c r="O26" s="33"/>
      <c r="P26" s="42">
        <f t="shared" si="3"/>
        <v>1</v>
      </c>
      <c r="Q26" s="43">
        <f t="shared" si="4"/>
        <v>0</v>
      </c>
      <c r="R26" s="36">
        <f t="shared" si="12"/>
        <v>0</v>
      </c>
      <c r="S26" s="42">
        <f t="shared" si="5"/>
        <v>0</v>
      </c>
      <c r="T26" s="43">
        <f t="shared" si="6"/>
        <v>1</v>
      </c>
      <c r="U26" s="36">
        <f t="shared" si="13"/>
        <v>0</v>
      </c>
      <c r="V26" s="42">
        <f t="shared" si="7"/>
        <v>0</v>
      </c>
      <c r="W26" s="43">
        <f t="shared" si="8"/>
        <v>1</v>
      </c>
      <c r="X26" s="36">
        <f t="shared" si="14"/>
        <v>0</v>
      </c>
      <c r="Y26" s="60"/>
      <c r="Z26" s="57"/>
      <c r="AA26" s="57"/>
    </row>
    <row r="27" spans="1:27" s="37" customFormat="1" ht="18" customHeight="1" x14ac:dyDescent="0.2">
      <c r="A27" s="38">
        <f t="shared" si="9"/>
        <v>44217</v>
      </c>
      <c r="B27" s="39">
        <f t="shared" si="0"/>
        <v>5</v>
      </c>
      <c r="C27" s="30"/>
      <c r="D27" s="31"/>
      <c r="E27" s="32"/>
      <c r="F27" s="40">
        <f t="shared" si="10"/>
        <v>44248</v>
      </c>
      <c r="G27" s="41">
        <f t="shared" si="1"/>
        <v>1</v>
      </c>
      <c r="H27" s="30"/>
      <c r="I27" s="31"/>
      <c r="J27" s="32"/>
      <c r="K27" s="40">
        <f t="shared" si="11"/>
        <v>44276</v>
      </c>
      <c r="L27" s="41">
        <f t="shared" si="2"/>
        <v>1</v>
      </c>
      <c r="M27" s="30"/>
      <c r="N27" s="31"/>
      <c r="O27" s="33"/>
      <c r="P27" s="42">
        <f t="shared" si="3"/>
        <v>1</v>
      </c>
      <c r="Q27" s="43">
        <f t="shared" si="4"/>
        <v>0</v>
      </c>
      <c r="R27" s="36">
        <f t="shared" si="12"/>
        <v>0</v>
      </c>
      <c r="S27" s="42">
        <f t="shared" si="5"/>
        <v>0</v>
      </c>
      <c r="T27" s="43">
        <f t="shared" si="6"/>
        <v>1</v>
      </c>
      <c r="U27" s="36">
        <f t="shared" si="13"/>
        <v>0</v>
      </c>
      <c r="V27" s="42">
        <f t="shared" si="7"/>
        <v>0</v>
      </c>
      <c r="W27" s="43">
        <f t="shared" si="8"/>
        <v>1</v>
      </c>
      <c r="X27" s="36">
        <f t="shared" si="14"/>
        <v>0</v>
      </c>
      <c r="Y27" s="60"/>
      <c r="Z27" s="57"/>
      <c r="AA27" s="57"/>
    </row>
    <row r="28" spans="1:27" s="37" customFormat="1" ht="18" customHeight="1" x14ac:dyDescent="0.2">
      <c r="A28" s="38">
        <f t="shared" si="9"/>
        <v>44218</v>
      </c>
      <c r="B28" s="39">
        <f t="shared" si="0"/>
        <v>6</v>
      </c>
      <c r="C28" s="30"/>
      <c r="D28" s="31"/>
      <c r="E28" s="32"/>
      <c r="F28" s="40">
        <f t="shared" si="10"/>
        <v>44249</v>
      </c>
      <c r="G28" s="41">
        <f t="shared" si="1"/>
        <v>2</v>
      </c>
      <c r="H28" s="30"/>
      <c r="I28" s="31"/>
      <c r="J28" s="32"/>
      <c r="K28" s="40">
        <f t="shared" si="11"/>
        <v>44277</v>
      </c>
      <c r="L28" s="41">
        <f t="shared" si="2"/>
        <v>2</v>
      </c>
      <c r="M28" s="30"/>
      <c r="N28" s="31"/>
      <c r="O28" s="33"/>
      <c r="P28" s="42">
        <f t="shared" si="3"/>
        <v>1</v>
      </c>
      <c r="Q28" s="43">
        <f t="shared" si="4"/>
        <v>0</v>
      </c>
      <c r="R28" s="36">
        <f t="shared" si="12"/>
        <v>0</v>
      </c>
      <c r="S28" s="42">
        <f t="shared" si="5"/>
        <v>1</v>
      </c>
      <c r="T28" s="43">
        <f t="shared" si="6"/>
        <v>0</v>
      </c>
      <c r="U28" s="36">
        <f t="shared" si="13"/>
        <v>0</v>
      </c>
      <c r="V28" s="42">
        <f t="shared" si="7"/>
        <v>1</v>
      </c>
      <c r="W28" s="43">
        <f t="shared" si="8"/>
        <v>0</v>
      </c>
      <c r="X28" s="36">
        <f t="shared" si="14"/>
        <v>0</v>
      </c>
      <c r="Y28" s="60"/>
      <c r="Z28" s="57"/>
      <c r="AA28" s="57"/>
    </row>
    <row r="29" spans="1:27" s="37" customFormat="1" ht="18" customHeight="1" x14ac:dyDescent="0.2">
      <c r="A29" s="38">
        <f t="shared" si="9"/>
        <v>44219</v>
      </c>
      <c r="B29" s="39">
        <f t="shared" si="0"/>
        <v>7</v>
      </c>
      <c r="C29" s="30"/>
      <c r="D29" s="31"/>
      <c r="E29" s="32"/>
      <c r="F29" s="40">
        <f t="shared" si="10"/>
        <v>44250</v>
      </c>
      <c r="G29" s="41">
        <f t="shared" si="1"/>
        <v>3</v>
      </c>
      <c r="H29" s="30"/>
      <c r="I29" s="31"/>
      <c r="J29" s="32"/>
      <c r="K29" s="40">
        <f t="shared" si="11"/>
        <v>44278</v>
      </c>
      <c r="L29" s="41">
        <f t="shared" si="2"/>
        <v>3</v>
      </c>
      <c r="M29" s="30"/>
      <c r="N29" s="31"/>
      <c r="O29" s="33"/>
      <c r="P29" s="42">
        <f t="shared" si="3"/>
        <v>0</v>
      </c>
      <c r="Q29" s="43">
        <f t="shared" si="4"/>
        <v>1</v>
      </c>
      <c r="R29" s="36">
        <f t="shared" si="12"/>
        <v>0</v>
      </c>
      <c r="S29" s="42">
        <f t="shared" si="5"/>
        <v>1</v>
      </c>
      <c r="T29" s="43">
        <f t="shared" si="6"/>
        <v>0</v>
      </c>
      <c r="U29" s="36">
        <f t="shared" si="13"/>
        <v>0</v>
      </c>
      <c r="V29" s="42">
        <f t="shared" si="7"/>
        <v>1</v>
      </c>
      <c r="W29" s="43">
        <f t="shared" si="8"/>
        <v>0</v>
      </c>
      <c r="X29" s="36">
        <f t="shared" si="14"/>
        <v>0</v>
      </c>
      <c r="Y29" s="60"/>
      <c r="Z29" s="57"/>
      <c r="AA29" s="57"/>
    </row>
    <row r="30" spans="1:27" s="37" customFormat="1" ht="18" customHeight="1" x14ac:dyDescent="0.2">
      <c r="A30" s="38">
        <f t="shared" si="9"/>
        <v>44220</v>
      </c>
      <c r="B30" s="39">
        <f t="shared" si="0"/>
        <v>1</v>
      </c>
      <c r="C30" s="30"/>
      <c r="D30" s="31"/>
      <c r="E30" s="32"/>
      <c r="F30" s="40">
        <f t="shared" si="10"/>
        <v>44251</v>
      </c>
      <c r="G30" s="41">
        <f t="shared" si="1"/>
        <v>4</v>
      </c>
      <c r="H30" s="30"/>
      <c r="I30" s="31"/>
      <c r="J30" s="32"/>
      <c r="K30" s="40">
        <f t="shared" si="11"/>
        <v>44279</v>
      </c>
      <c r="L30" s="41">
        <f t="shared" si="2"/>
        <v>4</v>
      </c>
      <c r="M30" s="30"/>
      <c r="N30" s="31"/>
      <c r="O30" s="33"/>
      <c r="P30" s="42">
        <f t="shared" si="3"/>
        <v>0</v>
      </c>
      <c r="Q30" s="43">
        <f t="shared" si="4"/>
        <v>1</v>
      </c>
      <c r="R30" s="36">
        <f t="shared" si="12"/>
        <v>0</v>
      </c>
      <c r="S30" s="42">
        <f t="shared" si="5"/>
        <v>1</v>
      </c>
      <c r="T30" s="43">
        <f t="shared" si="6"/>
        <v>0</v>
      </c>
      <c r="U30" s="36">
        <f t="shared" si="13"/>
        <v>0</v>
      </c>
      <c r="V30" s="42">
        <f t="shared" si="7"/>
        <v>1</v>
      </c>
      <c r="W30" s="43">
        <f t="shared" si="8"/>
        <v>0</v>
      </c>
      <c r="X30" s="36">
        <f t="shared" si="14"/>
        <v>0</v>
      </c>
      <c r="Y30" s="60"/>
      <c r="Z30" s="57"/>
      <c r="AA30" s="57"/>
    </row>
    <row r="31" spans="1:27" s="37" customFormat="1" ht="18" customHeight="1" x14ac:dyDescent="0.2">
      <c r="A31" s="38">
        <f t="shared" si="9"/>
        <v>44221</v>
      </c>
      <c r="B31" s="39">
        <f t="shared" si="0"/>
        <v>2</v>
      </c>
      <c r="C31" s="30"/>
      <c r="D31" s="31"/>
      <c r="E31" s="32"/>
      <c r="F31" s="40">
        <f t="shared" si="10"/>
        <v>44252</v>
      </c>
      <c r="G31" s="41">
        <f t="shared" si="1"/>
        <v>5</v>
      </c>
      <c r="H31" s="30"/>
      <c r="I31" s="31"/>
      <c r="J31" s="32"/>
      <c r="K31" s="40">
        <f t="shared" si="11"/>
        <v>44280</v>
      </c>
      <c r="L31" s="41">
        <f t="shared" si="2"/>
        <v>5</v>
      </c>
      <c r="M31" s="30"/>
      <c r="N31" s="31"/>
      <c r="O31" s="33"/>
      <c r="P31" s="42">
        <f t="shared" si="3"/>
        <v>1</v>
      </c>
      <c r="Q31" s="43">
        <f t="shared" si="4"/>
        <v>0</v>
      </c>
      <c r="R31" s="36">
        <f t="shared" si="12"/>
        <v>0</v>
      </c>
      <c r="S31" s="42">
        <f t="shared" si="5"/>
        <v>1</v>
      </c>
      <c r="T31" s="43">
        <f t="shared" si="6"/>
        <v>0</v>
      </c>
      <c r="U31" s="36">
        <f t="shared" si="13"/>
        <v>0</v>
      </c>
      <c r="V31" s="42">
        <f t="shared" si="7"/>
        <v>1</v>
      </c>
      <c r="W31" s="43">
        <f t="shared" si="8"/>
        <v>0</v>
      </c>
      <c r="X31" s="36">
        <f t="shared" si="14"/>
        <v>0</v>
      </c>
      <c r="Y31" s="60"/>
      <c r="Z31" s="57"/>
      <c r="AA31" s="57"/>
    </row>
    <row r="32" spans="1:27" s="37" customFormat="1" ht="18" customHeight="1" x14ac:dyDescent="0.2">
      <c r="A32" s="38">
        <f t="shared" si="9"/>
        <v>44222</v>
      </c>
      <c r="B32" s="39">
        <f t="shared" si="0"/>
        <v>3</v>
      </c>
      <c r="C32" s="30"/>
      <c r="D32" s="31"/>
      <c r="E32" s="32"/>
      <c r="F32" s="40">
        <f t="shared" si="10"/>
        <v>44253</v>
      </c>
      <c r="G32" s="41">
        <f t="shared" si="1"/>
        <v>6</v>
      </c>
      <c r="H32" s="30"/>
      <c r="I32" s="31"/>
      <c r="J32" s="32"/>
      <c r="K32" s="40">
        <f t="shared" si="11"/>
        <v>44281</v>
      </c>
      <c r="L32" s="41">
        <f t="shared" si="2"/>
        <v>6</v>
      </c>
      <c r="M32" s="30"/>
      <c r="N32" s="31"/>
      <c r="O32" s="33"/>
      <c r="P32" s="42">
        <f t="shared" si="3"/>
        <v>1</v>
      </c>
      <c r="Q32" s="43">
        <f t="shared" si="4"/>
        <v>0</v>
      </c>
      <c r="R32" s="36">
        <f t="shared" si="12"/>
        <v>0</v>
      </c>
      <c r="S32" s="42">
        <f t="shared" si="5"/>
        <v>1</v>
      </c>
      <c r="T32" s="43">
        <f t="shared" si="6"/>
        <v>0</v>
      </c>
      <c r="U32" s="36">
        <f t="shared" si="13"/>
        <v>0</v>
      </c>
      <c r="V32" s="42">
        <f t="shared" si="7"/>
        <v>1</v>
      </c>
      <c r="W32" s="43">
        <f t="shared" si="8"/>
        <v>0</v>
      </c>
      <c r="X32" s="36">
        <f t="shared" si="14"/>
        <v>0</v>
      </c>
      <c r="Y32" s="60"/>
      <c r="Z32" s="57"/>
      <c r="AA32" s="57"/>
    </row>
    <row r="33" spans="1:31" s="37" customFormat="1" ht="18" customHeight="1" x14ac:dyDescent="0.2">
      <c r="A33" s="38">
        <f t="shared" si="9"/>
        <v>44223</v>
      </c>
      <c r="B33" s="39">
        <f t="shared" si="0"/>
        <v>4</v>
      </c>
      <c r="C33" s="30"/>
      <c r="D33" s="31"/>
      <c r="E33" s="32"/>
      <c r="F33" s="40">
        <f t="shared" si="10"/>
        <v>44254</v>
      </c>
      <c r="G33" s="41">
        <f t="shared" si="1"/>
        <v>7</v>
      </c>
      <c r="H33" s="30"/>
      <c r="I33" s="31"/>
      <c r="J33" s="32"/>
      <c r="K33" s="40">
        <f t="shared" si="11"/>
        <v>44282</v>
      </c>
      <c r="L33" s="41">
        <f t="shared" si="2"/>
        <v>7</v>
      </c>
      <c r="M33" s="30"/>
      <c r="N33" s="31"/>
      <c r="O33" s="33"/>
      <c r="P33" s="42">
        <f t="shared" si="3"/>
        <v>1</v>
      </c>
      <c r="Q33" s="43">
        <f t="shared" si="4"/>
        <v>0</v>
      </c>
      <c r="R33" s="36">
        <f t="shared" si="12"/>
        <v>0</v>
      </c>
      <c r="S33" s="42">
        <f t="shared" si="5"/>
        <v>0</v>
      </c>
      <c r="T33" s="43">
        <f t="shared" si="6"/>
        <v>1</v>
      </c>
      <c r="U33" s="36">
        <f t="shared" si="13"/>
        <v>0</v>
      </c>
      <c r="V33" s="42">
        <f t="shared" si="7"/>
        <v>0</v>
      </c>
      <c r="W33" s="43">
        <f t="shared" si="8"/>
        <v>1</v>
      </c>
      <c r="X33" s="36">
        <f t="shared" si="14"/>
        <v>0</v>
      </c>
      <c r="Y33" s="60"/>
      <c r="Z33" s="57"/>
      <c r="AA33" s="57"/>
    </row>
    <row r="34" spans="1:31" s="37" customFormat="1" ht="18" customHeight="1" x14ac:dyDescent="0.2">
      <c r="A34" s="38">
        <f t="shared" si="9"/>
        <v>44224</v>
      </c>
      <c r="B34" s="39">
        <f t="shared" si="0"/>
        <v>5</v>
      </c>
      <c r="C34" s="30"/>
      <c r="D34" s="31"/>
      <c r="E34" s="32"/>
      <c r="F34" s="40">
        <f t="shared" si="10"/>
        <v>44255</v>
      </c>
      <c r="G34" s="41">
        <f t="shared" si="1"/>
        <v>1</v>
      </c>
      <c r="H34" s="30"/>
      <c r="I34" s="31"/>
      <c r="J34" s="32"/>
      <c r="K34" s="40">
        <f t="shared" si="11"/>
        <v>44283</v>
      </c>
      <c r="L34" s="41">
        <f t="shared" si="2"/>
        <v>1</v>
      </c>
      <c r="M34" s="30"/>
      <c r="N34" s="31"/>
      <c r="O34" s="33"/>
      <c r="P34" s="42">
        <f t="shared" si="3"/>
        <v>1</v>
      </c>
      <c r="Q34" s="43">
        <f t="shared" si="4"/>
        <v>0</v>
      </c>
      <c r="R34" s="36">
        <f t="shared" si="12"/>
        <v>0</v>
      </c>
      <c r="S34" s="42">
        <f t="shared" si="5"/>
        <v>0</v>
      </c>
      <c r="T34" s="43">
        <f t="shared" si="6"/>
        <v>1</v>
      </c>
      <c r="U34" s="36">
        <f t="shared" si="13"/>
        <v>0</v>
      </c>
      <c r="V34" s="42">
        <f t="shared" si="7"/>
        <v>0</v>
      </c>
      <c r="W34" s="43">
        <f t="shared" si="8"/>
        <v>1</v>
      </c>
      <c r="X34" s="36">
        <f t="shared" si="14"/>
        <v>0</v>
      </c>
      <c r="Y34" s="60"/>
      <c r="Z34" s="57"/>
      <c r="AA34" s="57"/>
    </row>
    <row r="35" spans="1:31" s="37" customFormat="1" ht="18" customHeight="1" x14ac:dyDescent="0.2">
      <c r="A35" s="38">
        <f t="shared" si="9"/>
        <v>44225</v>
      </c>
      <c r="B35" s="39">
        <f t="shared" si="0"/>
        <v>6</v>
      </c>
      <c r="C35" s="30"/>
      <c r="D35" s="31"/>
      <c r="E35" s="32"/>
      <c r="F35" s="40" t="str">
        <f t="shared" si="10"/>
        <v/>
      </c>
      <c r="G35" s="41" t="str">
        <f t="shared" si="1"/>
        <v/>
      </c>
      <c r="H35" s="30"/>
      <c r="I35" s="31"/>
      <c r="J35" s="32"/>
      <c r="K35" s="40">
        <f t="shared" si="11"/>
        <v>44284</v>
      </c>
      <c r="L35" s="41">
        <f t="shared" si="2"/>
        <v>2</v>
      </c>
      <c r="M35" s="30"/>
      <c r="N35" s="31"/>
      <c r="O35" s="33"/>
      <c r="P35" s="42">
        <f t="shared" si="3"/>
        <v>1</v>
      </c>
      <c r="Q35" s="43">
        <f t="shared" si="4"/>
        <v>0</v>
      </c>
      <c r="R35" s="36">
        <f t="shared" si="12"/>
        <v>0</v>
      </c>
      <c r="S35" s="42" t="str">
        <f t="shared" si="5"/>
        <v/>
      </c>
      <c r="T35" s="43">
        <f t="shared" si="6"/>
        <v>0</v>
      </c>
      <c r="U35" s="36">
        <f t="shared" si="13"/>
        <v>0</v>
      </c>
      <c r="V35" s="42">
        <f t="shared" si="7"/>
        <v>1</v>
      </c>
      <c r="W35" s="43">
        <f t="shared" si="8"/>
        <v>0</v>
      </c>
      <c r="X35" s="36">
        <f t="shared" si="14"/>
        <v>0</v>
      </c>
      <c r="Y35" s="60"/>
      <c r="Z35" s="57"/>
      <c r="AA35" s="57"/>
    </row>
    <row r="36" spans="1:31" s="37" customFormat="1" ht="18" customHeight="1" x14ac:dyDescent="0.2">
      <c r="A36" s="38">
        <f t="shared" si="9"/>
        <v>44226</v>
      </c>
      <c r="B36" s="39">
        <f t="shared" si="0"/>
        <v>7</v>
      </c>
      <c r="C36" s="30"/>
      <c r="D36" s="31"/>
      <c r="E36" s="32"/>
      <c r="F36" s="40" t="str">
        <f t="shared" si="10"/>
        <v/>
      </c>
      <c r="G36" s="41" t="str">
        <f t="shared" si="1"/>
        <v/>
      </c>
      <c r="H36" s="30"/>
      <c r="I36" s="31"/>
      <c r="J36" s="32"/>
      <c r="K36" s="40">
        <f t="shared" si="11"/>
        <v>44285</v>
      </c>
      <c r="L36" s="41">
        <f t="shared" si="2"/>
        <v>3</v>
      </c>
      <c r="M36" s="30"/>
      <c r="N36" s="31"/>
      <c r="O36" s="33"/>
      <c r="P36" s="42">
        <f t="shared" si="3"/>
        <v>0</v>
      </c>
      <c r="Q36" s="43">
        <f t="shared" si="4"/>
        <v>1</v>
      </c>
      <c r="R36" s="36">
        <f t="shared" si="12"/>
        <v>0</v>
      </c>
      <c r="S36" s="42" t="str">
        <f t="shared" si="5"/>
        <v/>
      </c>
      <c r="T36" s="43">
        <f t="shared" si="6"/>
        <v>0</v>
      </c>
      <c r="U36" s="36">
        <f t="shared" si="13"/>
        <v>0</v>
      </c>
      <c r="V36" s="42">
        <f t="shared" si="7"/>
        <v>1</v>
      </c>
      <c r="W36" s="43">
        <f t="shared" si="8"/>
        <v>0</v>
      </c>
      <c r="X36" s="36">
        <f t="shared" si="14"/>
        <v>0</v>
      </c>
      <c r="Y36" s="60"/>
      <c r="Z36" s="57"/>
      <c r="AA36" s="57"/>
    </row>
    <row r="37" spans="1:31" s="37" customFormat="1" ht="18" customHeight="1" thickBot="1" x14ac:dyDescent="0.25">
      <c r="A37" s="44">
        <f t="shared" si="9"/>
        <v>44227</v>
      </c>
      <c r="B37" s="45">
        <f t="shared" si="0"/>
        <v>1</v>
      </c>
      <c r="C37" s="30"/>
      <c r="D37" s="31"/>
      <c r="E37" s="32"/>
      <c r="F37" s="46" t="str">
        <f t="shared" si="10"/>
        <v/>
      </c>
      <c r="G37" s="47" t="str">
        <f t="shared" si="1"/>
        <v/>
      </c>
      <c r="H37" s="30"/>
      <c r="I37" s="31"/>
      <c r="J37" s="32"/>
      <c r="K37" s="46">
        <f t="shared" si="11"/>
        <v>44286</v>
      </c>
      <c r="L37" s="47">
        <f t="shared" si="2"/>
        <v>4</v>
      </c>
      <c r="M37" s="30"/>
      <c r="N37" s="31"/>
      <c r="O37" s="33"/>
      <c r="P37" s="48">
        <f t="shared" si="3"/>
        <v>0</v>
      </c>
      <c r="Q37" s="49">
        <f t="shared" si="4"/>
        <v>1</v>
      </c>
      <c r="R37" s="36">
        <f t="shared" si="12"/>
        <v>0</v>
      </c>
      <c r="S37" s="48" t="str">
        <f t="shared" si="5"/>
        <v/>
      </c>
      <c r="T37" s="49">
        <f t="shared" si="6"/>
        <v>0</v>
      </c>
      <c r="U37" s="36">
        <f t="shared" si="13"/>
        <v>0</v>
      </c>
      <c r="V37" s="48">
        <f t="shared" si="7"/>
        <v>1</v>
      </c>
      <c r="W37" s="49">
        <f t="shared" si="8"/>
        <v>0</v>
      </c>
      <c r="X37" s="36">
        <f t="shared" si="14"/>
        <v>0</v>
      </c>
      <c r="Y37" s="60"/>
      <c r="Z37" s="57"/>
      <c r="AA37" s="57"/>
    </row>
    <row r="38" spans="1:31" s="37" customFormat="1" ht="18" customHeight="1" thickBot="1" x14ac:dyDescent="0.25">
      <c r="A38" s="94" t="s">
        <v>10</v>
      </c>
      <c r="B38" s="94"/>
      <c r="C38" s="50">
        <f>ROUND(SUMIF(A7:A37,"&gt;0",C7:C37),1)</f>
        <v>0</v>
      </c>
      <c r="D38" s="51"/>
      <c r="E38" s="32"/>
      <c r="F38" s="94" t="s">
        <v>10</v>
      </c>
      <c r="G38" s="94"/>
      <c r="H38" s="50">
        <f>ROUND(SUMIF(F7:F37,"&gt;0",H7:H37),1)</f>
        <v>0</v>
      </c>
      <c r="I38" s="51"/>
      <c r="J38" s="32"/>
      <c r="K38" s="94" t="s">
        <v>10</v>
      </c>
      <c r="L38" s="94"/>
      <c r="M38" s="50">
        <f>ROUND(SUMIF(K7:K37,"&gt;0",M7:M37),1)</f>
        <v>0</v>
      </c>
      <c r="N38" s="51"/>
      <c r="O38" s="33"/>
      <c r="P38" s="64">
        <f t="shared" ref="P38:U38" si="16">SUM(P7:P37)</f>
        <v>20</v>
      </c>
      <c r="Q38" s="65">
        <f t="shared" si="16"/>
        <v>10</v>
      </c>
      <c r="R38" s="66">
        <f t="shared" si="16"/>
        <v>1</v>
      </c>
      <c r="S38" s="64">
        <f t="shared" si="16"/>
        <v>20</v>
      </c>
      <c r="T38" s="65">
        <f t="shared" si="16"/>
        <v>8</v>
      </c>
      <c r="U38" s="66">
        <f t="shared" si="16"/>
        <v>0</v>
      </c>
      <c r="V38" s="64">
        <f>SUM(V7:V37)</f>
        <v>23</v>
      </c>
      <c r="W38" s="65">
        <f>SUM(W7:W37)</f>
        <v>8</v>
      </c>
      <c r="X38" s="66">
        <f>SUM(X7:X37)</f>
        <v>0</v>
      </c>
      <c r="Y38" s="61"/>
      <c r="Z38" s="58"/>
      <c r="AA38" s="58"/>
    </row>
    <row r="39" spans="1:31" ht="40.5" customHeight="1" x14ac:dyDescent="0.2">
      <c r="A39" s="25"/>
      <c r="B39" s="25"/>
      <c r="C39" s="26"/>
      <c r="D39" s="26"/>
      <c r="F39" s="25"/>
      <c r="G39" s="25"/>
      <c r="H39" s="26"/>
      <c r="I39" s="26"/>
      <c r="K39" s="25"/>
      <c r="L39" s="25"/>
      <c r="M39" s="26"/>
      <c r="N39" s="26"/>
      <c r="P39" s="19"/>
      <c r="Q39" s="19"/>
      <c r="R39" s="19"/>
      <c r="S39" s="19"/>
      <c r="T39" s="19"/>
      <c r="U39" s="19"/>
      <c r="V39" s="19"/>
      <c r="W39" s="19"/>
      <c r="X39" s="19"/>
      <c r="Y39" s="27"/>
      <c r="Z39" s="27"/>
      <c r="AA39" s="27"/>
      <c r="AB39" s="1"/>
      <c r="AC39" s="1"/>
      <c r="AD39" s="1"/>
      <c r="AE39" s="1"/>
    </row>
    <row r="40" spans="1:31" ht="15" customHeight="1" x14ac:dyDescent="0.2">
      <c r="A40" s="28" t="s">
        <v>0</v>
      </c>
      <c r="B40" s="92"/>
      <c r="C40" s="93"/>
      <c r="D40" s="93"/>
      <c r="F40" s="28" t="s">
        <v>0</v>
      </c>
      <c r="G40" s="92"/>
      <c r="H40" s="93"/>
      <c r="I40" s="93"/>
      <c r="K40" s="28" t="s">
        <v>0</v>
      </c>
      <c r="L40" s="92"/>
      <c r="M40" s="93"/>
      <c r="N40" s="93"/>
      <c r="P40" s="19"/>
      <c r="Q40" s="19"/>
      <c r="R40" s="19"/>
      <c r="S40" s="19"/>
      <c r="T40" s="19"/>
      <c r="U40" s="19"/>
      <c r="V40" s="19"/>
      <c r="W40" s="19"/>
      <c r="X40" s="19"/>
      <c r="Y40" s="27"/>
      <c r="Z40" s="27"/>
      <c r="AA40" s="27"/>
      <c r="AB40" s="1"/>
      <c r="AC40" s="1"/>
      <c r="AD40" s="1"/>
      <c r="AE40" s="1"/>
    </row>
    <row r="41" spans="1:31" s="5" customFormat="1" ht="49.5" customHeight="1" x14ac:dyDescent="0.2">
      <c r="A41" s="18"/>
      <c r="B41" s="17"/>
      <c r="C41" s="17"/>
      <c r="D41" s="17"/>
      <c r="E41" s="17"/>
      <c r="F41" s="17"/>
      <c r="G41" s="17"/>
      <c r="H41" s="8"/>
      <c r="I41" s="7"/>
      <c r="J41" s="17"/>
      <c r="K41" s="17"/>
      <c r="L41" s="17"/>
      <c r="M41" s="17"/>
      <c r="N41" s="7"/>
      <c r="O41" s="7"/>
      <c r="P41" s="17"/>
      <c r="Q41" s="17"/>
      <c r="R41" s="17"/>
      <c r="S41" s="15"/>
      <c r="T41" s="15"/>
      <c r="U41" s="16"/>
      <c r="V41" s="15"/>
      <c r="W41" s="15"/>
      <c r="X41" s="16"/>
      <c r="Y41" s="16"/>
      <c r="Z41" s="16"/>
      <c r="AA41" s="16"/>
      <c r="AB41" s="15"/>
      <c r="AC41" s="15"/>
      <c r="AD41" s="16"/>
      <c r="AE41" s="15"/>
    </row>
    <row r="42" spans="1:31" s="5" customFormat="1" x14ac:dyDescent="0.2">
      <c r="A42" s="17"/>
      <c r="B42" s="17"/>
      <c r="C42" s="96" t="s">
        <v>9</v>
      </c>
      <c r="D42" s="96"/>
      <c r="E42" s="20"/>
      <c r="F42" s="20"/>
      <c r="G42" s="20"/>
      <c r="H42" s="96" t="s">
        <v>9</v>
      </c>
      <c r="I42" s="96"/>
      <c r="J42" s="20"/>
      <c r="K42" s="20"/>
      <c r="L42" s="20"/>
      <c r="M42" s="96" t="s">
        <v>9</v>
      </c>
      <c r="N42" s="96"/>
      <c r="O42" s="17"/>
      <c r="P42" s="20"/>
      <c r="Q42" s="20"/>
      <c r="R42" s="20"/>
      <c r="S42" s="15"/>
      <c r="T42" s="15"/>
      <c r="U42" s="16"/>
      <c r="V42" s="15"/>
      <c r="W42" s="15"/>
      <c r="X42" s="16"/>
      <c r="Y42" s="16"/>
      <c r="Z42" s="16"/>
      <c r="AA42" s="16"/>
      <c r="AB42" s="15"/>
      <c r="AC42" s="15"/>
      <c r="AD42" s="16"/>
      <c r="AE42" s="15"/>
    </row>
    <row r="43" spans="1:31" s="5" customFormat="1" ht="42.75" customHeight="1" x14ac:dyDescent="0.2">
      <c r="A43" s="95" t="str">
        <f>"RNDr. Milan Macek, CSc., "&amp;YEAR(Y7)</f>
        <v>RNDr. Milan Macek, CSc., 2021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15"/>
      <c r="T43" s="15"/>
      <c r="U43" s="16"/>
      <c r="V43" s="15"/>
      <c r="W43" s="15"/>
      <c r="X43" s="16"/>
      <c r="Y43" s="16"/>
      <c r="Z43" s="16"/>
      <c r="AA43" s="16"/>
      <c r="AB43" s="11"/>
      <c r="AC43" s="11"/>
      <c r="AD43" s="12"/>
      <c r="AE43" s="11"/>
    </row>
    <row r="44" spans="1:31" s="5" customFormat="1" hidden="1" x14ac:dyDescent="0.2">
      <c r="A44" s="9"/>
      <c r="B44" s="9"/>
      <c r="C44" s="9"/>
      <c r="D44" s="9"/>
      <c r="E44" s="9"/>
      <c r="F44" s="9"/>
      <c r="G44" s="9"/>
      <c r="H44" s="10"/>
      <c r="I44" s="6"/>
      <c r="J44" s="9"/>
      <c r="K44" s="9"/>
      <c r="L44" s="9"/>
      <c r="M44" s="9"/>
      <c r="N44" s="6"/>
      <c r="O44" s="6"/>
      <c r="P44" s="9"/>
      <c r="Q44" s="9"/>
      <c r="R44" s="9"/>
      <c r="S44" s="15"/>
      <c r="T44" s="15"/>
      <c r="U44" s="16"/>
      <c r="V44" s="15"/>
      <c r="W44" s="15"/>
      <c r="X44" s="16"/>
      <c r="Y44" s="16"/>
      <c r="Z44" s="16"/>
      <c r="AA44" s="16"/>
      <c r="AB44" s="11"/>
      <c r="AC44" s="11"/>
      <c r="AD44" s="12"/>
      <c r="AE44" s="11"/>
    </row>
    <row r="45" spans="1:31" s="5" customFormat="1" hidden="1" x14ac:dyDescent="0.2">
      <c r="A45" s="9"/>
      <c r="B45" s="9"/>
      <c r="C45" s="9"/>
      <c r="D45" s="9"/>
      <c r="E45" s="9"/>
      <c r="F45" s="9"/>
      <c r="G45" s="9"/>
      <c r="H45" s="10"/>
      <c r="I45" s="7"/>
      <c r="J45" s="9"/>
      <c r="K45" s="9"/>
      <c r="L45" s="9"/>
      <c r="M45" s="9"/>
      <c r="N45" s="7"/>
      <c r="O45" s="7"/>
      <c r="P45" s="9"/>
      <c r="Q45" s="9"/>
      <c r="R45" s="9"/>
      <c r="S45" s="11"/>
      <c r="T45" s="11"/>
      <c r="U45" s="12"/>
      <c r="V45" s="11"/>
      <c r="W45" s="11"/>
      <c r="X45" s="12"/>
      <c r="Y45" s="15"/>
      <c r="Z45" s="15"/>
      <c r="AA45" s="15"/>
      <c r="AB45" s="11"/>
      <c r="AC45" s="11"/>
      <c r="AD45" s="11"/>
      <c r="AE45" s="11"/>
    </row>
    <row r="46" spans="1:31" hidden="1" x14ac:dyDescent="0.2">
      <c r="I46" s="8"/>
      <c r="N46" s="8"/>
      <c r="O46" s="8"/>
      <c r="U46" s="12"/>
      <c r="X46" s="12"/>
    </row>
    <row r="47" spans="1:31" hidden="1" x14ac:dyDescent="0.2"/>
    <row r="48" spans="1:31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</sheetData>
  <sheetProtection algorithmName="SHA-512" hashValue="lCKt+SKGq3ImLwnRCfaw5vKZBFuOjFqnl+FJcGEV+Ppjhjj60lruR6W++QauDJN+gU5b+AC6VIL5qfKoFyvfJA==" saltValue="wMEmd2WWktJ3QPQY/WuvdA==" spinCount="100000" sheet="1" objects="1" scenarios="1" selectLockedCells="1"/>
  <mergeCells count="37">
    <mergeCell ref="B40:D40"/>
    <mergeCell ref="G40:I40"/>
    <mergeCell ref="K38:L38"/>
    <mergeCell ref="A43:R43"/>
    <mergeCell ref="C42:D42"/>
    <mergeCell ref="M42:N42"/>
    <mergeCell ref="H42:I42"/>
    <mergeCell ref="L40:N40"/>
    <mergeCell ref="A38:B38"/>
    <mergeCell ref="F38:G38"/>
    <mergeCell ref="Y5:Y6"/>
    <mergeCell ref="S5:S6"/>
    <mergeCell ref="T5:T6"/>
    <mergeCell ref="U5:U6"/>
    <mergeCell ref="V5:V6"/>
    <mergeCell ref="W5:W6"/>
    <mergeCell ref="X5:X6"/>
    <mergeCell ref="A5:A6"/>
    <mergeCell ref="B5:B6"/>
    <mergeCell ref="S4:U4"/>
    <mergeCell ref="R5:R6"/>
    <mergeCell ref="P5:P6"/>
    <mergeCell ref="Q5:Q6"/>
    <mergeCell ref="K5:K6"/>
    <mergeCell ref="N5:N6"/>
    <mergeCell ref="G5:G6"/>
    <mergeCell ref="L5:L6"/>
    <mergeCell ref="D5:D6"/>
    <mergeCell ref="I5:I6"/>
    <mergeCell ref="F5:F6"/>
    <mergeCell ref="V4:X4"/>
    <mergeCell ref="A1:N1"/>
    <mergeCell ref="A2:N2"/>
    <mergeCell ref="J3:N3"/>
    <mergeCell ref="P4:R4"/>
    <mergeCell ref="A3:C3"/>
    <mergeCell ref="D3:H3"/>
  </mergeCells>
  <phoneticPr fontId="3" type="noConversion"/>
  <conditionalFormatting sqref="AA19">
    <cfRule type="expression" dxfId="14" priority="24" stopIfTrue="1">
      <formula>IP19=1</formula>
    </cfRule>
    <cfRule type="expression" dxfId="13" priority="25" stopIfTrue="1">
      <formula>IP19=7</formula>
    </cfRule>
  </conditionalFormatting>
  <conditionalFormatting sqref="Z19">
    <cfRule type="expression" dxfId="12" priority="87" stopIfTrue="1">
      <formula>IP19=1</formula>
    </cfRule>
    <cfRule type="expression" dxfId="11" priority="88" stopIfTrue="1">
      <formula>IP19=7</formula>
    </cfRule>
  </conditionalFormatting>
  <conditionalFormatting sqref="A7:D37">
    <cfRule type="expression" dxfId="10" priority="10">
      <formula>$R7=1</formula>
    </cfRule>
    <cfRule type="expression" dxfId="9" priority="11" stopIfTrue="1">
      <formula>$Q7=1</formula>
    </cfRule>
  </conditionalFormatting>
  <conditionalFormatting sqref="F7:I37">
    <cfRule type="expression" dxfId="8" priority="8">
      <formula>$U7=1</formula>
    </cfRule>
    <cfRule type="expression" dxfId="7" priority="9" stopIfTrue="1">
      <formula>$T7=1</formula>
    </cfRule>
  </conditionalFormatting>
  <conditionalFormatting sqref="K7:N37">
    <cfRule type="expression" dxfId="6" priority="6">
      <formula>$X7=1</formula>
    </cfRule>
    <cfRule type="expression" dxfId="5" priority="7" stopIfTrue="1">
      <formula>$W7=1</formula>
    </cfRule>
  </conditionalFormatting>
  <conditionalFormatting sqref="D3:H3 A1:N1 I3:N3 B40:D40 G40:I40 L40:N40">
    <cfRule type="containsBlanks" dxfId="4" priority="89">
      <formula>LEN(TRIM(A1))=0</formula>
    </cfRule>
  </conditionalFormatting>
  <conditionalFormatting sqref="Y19">
    <cfRule type="expression" dxfId="3" priority="1" stopIfTrue="1">
      <formula>XEU19=1</formula>
    </cfRule>
    <cfRule type="expression" dxfId="2" priority="2" stopIfTrue="1">
      <formula>XEU19=7</formula>
    </cfRule>
  </conditionalFormatting>
  <conditionalFormatting sqref="Y7:Y18">
    <cfRule type="expression" dxfId="1" priority="3" stopIfTrue="1">
      <formula>XEU7=1</formula>
    </cfRule>
    <cfRule type="expression" dxfId="0" priority="4" stopIfTrue="1">
      <formula>XEU7=7</formula>
    </cfRule>
  </conditionalFormatting>
  <dataValidations count="2">
    <dataValidation type="decimal" allowBlank="1" showInputMessage="1" showErrorMessage="1" sqref="C7:C37 H7:H37 M7:M37">
      <formula1>0</formula1>
      <formula2>IF(A7="",0,24)</formula2>
    </dataValidation>
    <dataValidation type="list" allowBlank="1" showInputMessage="1" showErrorMessage="1" sqref="A7">
      <formula1>$AA$7:$AA$18</formula1>
    </dataValidation>
  </dataValidations>
  <pageMargins left="0.78740157480314965" right="0.39370078740157483" top="0.98425196850393704" bottom="0.39370078740157483" header="0.51181102362204722" footer="0.27559055118110237"/>
  <pageSetup paperSize="9" scale="83" orientation="portrait" horizontalDpi="1200" verticalDpi="1200" r:id="rId1"/>
  <headerFooter alignWithMargins="0"/>
  <ignoredErrors>
    <ignoredError sqref="F7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za kalendářní měsíc</vt:lpstr>
    </vt:vector>
  </TitlesOfParts>
  <Company>DDM Praha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Macek</dc:creator>
  <cp:lastModifiedBy>MM</cp:lastModifiedBy>
  <cp:lastPrinted>2012-11-02T19:47:19Z</cp:lastPrinted>
  <dcterms:created xsi:type="dcterms:W3CDTF">2003-12-19T06:54:34Z</dcterms:created>
  <dcterms:modified xsi:type="dcterms:W3CDTF">2020-12-19T19:21:59Z</dcterms:modified>
</cp:coreProperties>
</file>