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M\Documents\Private\My Webs\drmacek-download\"/>
    </mc:Choice>
  </mc:AlternateContent>
  <bookViews>
    <workbookView xWindow="0" yWindow="255" windowWidth="15225" windowHeight="9210" tabRatio="727"/>
  </bookViews>
  <sheets>
    <sheet name="Výkaz za kalendářní měsíc" sheetId="74" r:id="rId1"/>
  </sheets>
  <calcPr calcId="162913"/>
</workbook>
</file>

<file path=xl/calcChain.xml><?xml version="1.0" encoding="utf-8"?>
<calcChain xmlns="http://schemas.openxmlformats.org/spreadsheetml/2006/main">
  <c r="A51" i="74" l="1"/>
  <c r="A2" i="74"/>
  <c r="AC38" i="74" l="1"/>
  <c r="AC37" i="74"/>
  <c r="AC36" i="74"/>
  <c r="AC35" i="74"/>
  <c r="AC34" i="74"/>
  <c r="AC33" i="74"/>
  <c r="AC32" i="74"/>
  <c r="AC31" i="74"/>
  <c r="AC30" i="74"/>
  <c r="AC29" i="74"/>
  <c r="AC28" i="74"/>
  <c r="AC27" i="74"/>
  <c r="AC26" i="74"/>
  <c r="AC25" i="74"/>
  <c r="AC24" i="74"/>
  <c r="AC23" i="74"/>
  <c r="AC22" i="74"/>
  <c r="AC21" i="74"/>
  <c r="AC20" i="74"/>
  <c r="AC19" i="74"/>
  <c r="AC18" i="74"/>
  <c r="AC17" i="74"/>
  <c r="AC16" i="74"/>
  <c r="AC15" i="74"/>
  <c r="AC14" i="74"/>
  <c r="AC13" i="74"/>
  <c r="AC12" i="74"/>
  <c r="AC11" i="74"/>
  <c r="AC10" i="74"/>
  <c r="AC9" i="74"/>
  <c r="AC8" i="74"/>
  <c r="S38" i="74"/>
  <c r="S37" i="74"/>
  <c r="S36" i="74"/>
  <c r="S35" i="74"/>
  <c r="S34" i="74"/>
  <c r="S33" i="74"/>
  <c r="S32" i="74"/>
  <c r="S31" i="74"/>
  <c r="S30" i="74"/>
  <c r="S29" i="74"/>
  <c r="S28" i="74"/>
  <c r="S27" i="74"/>
  <c r="S26" i="74"/>
  <c r="S25" i="74"/>
  <c r="S24" i="74"/>
  <c r="S23" i="74"/>
  <c r="S22" i="74"/>
  <c r="S21" i="74"/>
  <c r="S20" i="74"/>
  <c r="S19" i="74"/>
  <c r="S18" i="74"/>
  <c r="S17" i="74"/>
  <c r="S16" i="74"/>
  <c r="S15" i="74"/>
  <c r="S14" i="74"/>
  <c r="S13" i="74"/>
  <c r="S12" i="74"/>
  <c r="S11" i="74"/>
  <c r="S10" i="74"/>
  <c r="S9" i="74"/>
  <c r="S8" i="74"/>
  <c r="I38" i="74"/>
  <c r="I37" i="74"/>
  <c r="I36" i="74"/>
  <c r="I35" i="74"/>
  <c r="I34" i="74"/>
  <c r="I33" i="74"/>
  <c r="I32" i="74"/>
  <c r="I31" i="74"/>
  <c r="I30" i="74"/>
  <c r="I29" i="74"/>
  <c r="I28" i="74"/>
  <c r="I27" i="74"/>
  <c r="I26" i="74"/>
  <c r="I25" i="74"/>
  <c r="I24" i="74"/>
  <c r="I23" i="74"/>
  <c r="I22" i="74"/>
  <c r="I21" i="74"/>
  <c r="I20" i="74"/>
  <c r="I19" i="74"/>
  <c r="I18" i="74"/>
  <c r="I17" i="74"/>
  <c r="I16" i="74"/>
  <c r="I15" i="74"/>
  <c r="I14" i="74"/>
  <c r="I13" i="74"/>
  <c r="I12" i="74"/>
  <c r="I11" i="74"/>
  <c r="I10" i="74"/>
  <c r="I9" i="74"/>
  <c r="I8" i="74"/>
  <c r="AG8" i="74"/>
  <c r="BD9" i="74"/>
  <c r="BD10" i="74"/>
  <c r="BD11" i="74"/>
  <c r="BD12" i="74"/>
  <c r="BD13" i="74"/>
  <c r="BD14" i="74"/>
  <c r="BD15" i="74"/>
  <c r="BD16" i="74"/>
  <c r="BD17" i="74"/>
  <c r="BD18" i="74"/>
  <c r="BD19" i="74"/>
  <c r="BD8" i="74"/>
  <c r="A9" i="74" l="1"/>
  <c r="AG9" i="74" s="1"/>
  <c r="AC45" i="74"/>
  <c r="AC44" i="74"/>
  <c r="AC43" i="74"/>
  <c r="S45" i="74"/>
  <c r="S44" i="74"/>
  <c r="S43" i="74"/>
  <c r="B8" i="74"/>
  <c r="AF8" i="74" s="1"/>
  <c r="AA3" i="74"/>
  <c r="AE8" i="74" l="1"/>
  <c r="A10" i="74"/>
  <c r="AG10" i="74" s="1"/>
  <c r="B9" i="74"/>
  <c r="B10" i="74" l="1"/>
  <c r="AF10" i="74" s="1"/>
  <c r="A11" i="74"/>
  <c r="AG11" i="74" s="1"/>
  <c r="AF9" i="74"/>
  <c r="AE9" i="74"/>
  <c r="A12" i="74" l="1"/>
  <c r="AG12" i="74" s="1"/>
  <c r="AE10" i="74"/>
  <c r="B11" i="74"/>
  <c r="AF11" i="74" s="1"/>
  <c r="AE11" i="74"/>
  <c r="A13" i="74" l="1"/>
  <c r="AG13" i="74" s="1"/>
  <c r="B12" i="74"/>
  <c r="AF12" i="74" s="1"/>
  <c r="AE12" i="74" l="1"/>
  <c r="A14" i="74"/>
  <c r="AG14" i="74" s="1"/>
  <c r="B13" i="74"/>
  <c r="AF13" i="74" s="1"/>
  <c r="AE13" i="74"/>
  <c r="B14" i="74" l="1"/>
  <c r="AF14" i="74" s="1"/>
  <c r="A15" i="74"/>
  <c r="AG15" i="74" s="1"/>
  <c r="B15" i="74" l="1"/>
  <c r="AF15" i="74" s="1"/>
  <c r="A16" i="74"/>
  <c r="AG16" i="74" s="1"/>
  <c r="AE14" i="74"/>
  <c r="A17" i="74"/>
  <c r="AG17" i="74" s="1"/>
  <c r="B16" i="74" l="1"/>
  <c r="AF16" i="74" s="1"/>
  <c r="AE15" i="74"/>
  <c r="A18" i="74"/>
  <c r="AG18" i="74" s="1"/>
  <c r="B17" i="74"/>
  <c r="AF17" i="74" s="1"/>
  <c r="AE16" i="74" l="1"/>
  <c r="AE17" i="74"/>
  <c r="B18" i="74"/>
  <c r="AF18" i="74" s="1"/>
  <c r="A19" i="74"/>
  <c r="AG19" i="74" s="1"/>
  <c r="AE18" i="74" l="1"/>
  <c r="A20" i="74"/>
  <c r="AG20" i="74" s="1"/>
  <c r="B19" i="74"/>
  <c r="AF19" i="74" s="1"/>
  <c r="AE19" i="74" l="1"/>
  <c r="B20" i="74"/>
  <c r="AF20" i="74" s="1"/>
  <c r="A21" i="74"/>
  <c r="AG21" i="74" s="1"/>
  <c r="AE20" i="74" l="1"/>
  <c r="A22" i="74"/>
  <c r="AG22" i="74" s="1"/>
  <c r="B21" i="74"/>
  <c r="AF21" i="74" s="1"/>
  <c r="AE21" i="74" l="1"/>
  <c r="B22" i="74"/>
  <c r="AF22" i="74" s="1"/>
  <c r="A23" i="74"/>
  <c r="AG23" i="74" s="1"/>
  <c r="AE22" i="74" l="1"/>
  <c r="A24" i="74"/>
  <c r="AG24" i="74" s="1"/>
  <c r="B23" i="74"/>
  <c r="AF23" i="74" s="1"/>
  <c r="AE23" i="74" l="1"/>
  <c r="B24" i="74"/>
  <c r="AF24" i="74" s="1"/>
  <c r="A25" i="74"/>
  <c r="AG25" i="74" s="1"/>
  <c r="AE24" i="74" l="1"/>
  <c r="A26" i="74"/>
  <c r="AG26" i="74" s="1"/>
  <c r="B25" i="74"/>
  <c r="AF25" i="74" s="1"/>
  <c r="AE25" i="74" l="1"/>
  <c r="B26" i="74"/>
  <c r="AF26" i="74" s="1"/>
  <c r="A27" i="74"/>
  <c r="AG27" i="74" s="1"/>
  <c r="AE26" i="74" l="1"/>
  <c r="A28" i="74"/>
  <c r="AG28" i="74" s="1"/>
  <c r="B27" i="74"/>
  <c r="AF27" i="74" s="1"/>
  <c r="AE27" i="74" l="1"/>
  <c r="B28" i="74"/>
  <c r="AF28" i="74" s="1"/>
  <c r="A29" i="74"/>
  <c r="AG29" i="74" s="1"/>
  <c r="AE28" i="74" l="1"/>
  <c r="A30" i="74"/>
  <c r="AG30" i="74" s="1"/>
  <c r="B29" i="74"/>
  <c r="AF29" i="74" s="1"/>
  <c r="AE29" i="74" l="1"/>
  <c r="B30" i="74"/>
  <c r="AF30" i="74" s="1"/>
  <c r="A31" i="74"/>
  <c r="AG31" i="74" s="1"/>
  <c r="AE30" i="74" l="1"/>
  <c r="A32" i="74"/>
  <c r="AG32" i="74" s="1"/>
  <c r="B31" i="74"/>
  <c r="AF31" i="74" s="1"/>
  <c r="AE31" i="74" l="1"/>
  <c r="B32" i="74"/>
  <c r="AF32" i="74" s="1"/>
  <c r="A33" i="74"/>
  <c r="AG33" i="74" s="1"/>
  <c r="AE32" i="74" l="1"/>
  <c r="A34" i="74"/>
  <c r="AG34" i="74" s="1"/>
  <c r="B33" i="74"/>
  <c r="AF33" i="74" s="1"/>
  <c r="AE33" i="74" l="1"/>
  <c r="B34" i="74"/>
  <c r="AF34" i="74" s="1"/>
  <c r="A35" i="74"/>
  <c r="AG35" i="74" s="1"/>
  <c r="AE34" i="74" l="1"/>
  <c r="A36" i="74"/>
  <c r="AG36" i="74" s="1"/>
  <c r="B35" i="74"/>
  <c r="AF35" i="74" s="1"/>
  <c r="AE35" i="74" l="1"/>
  <c r="B36" i="74"/>
  <c r="AF36" i="74" s="1"/>
  <c r="A37" i="74"/>
  <c r="AG37" i="74" s="1"/>
  <c r="AE36" i="74" l="1"/>
  <c r="A38" i="74"/>
  <c r="AG38" i="74" s="1"/>
  <c r="B37" i="74"/>
  <c r="AF37" i="74" s="1"/>
  <c r="AE37" i="74" l="1"/>
  <c r="B38" i="74"/>
  <c r="AF38" i="74" s="1"/>
  <c r="K8" i="74"/>
  <c r="AQ8" i="74" s="1"/>
  <c r="I39" i="74"/>
  <c r="I42" i="74" s="1"/>
  <c r="I47" i="74" s="1"/>
  <c r="S41" i="74" s="1"/>
  <c r="AE38" i="74" l="1"/>
  <c r="AE39" i="74" s="1"/>
  <c r="I45" i="74" s="1"/>
  <c r="I43" i="74"/>
  <c r="AF39" i="74"/>
  <c r="K9" i="74"/>
  <c r="AQ9" i="74" s="1"/>
  <c r="L8" i="74"/>
  <c r="AP8" i="74" s="1"/>
  <c r="AG39" i="74"/>
  <c r="I44" i="74"/>
  <c r="AO8" i="74" l="1"/>
  <c r="K10" i="74"/>
  <c r="AQ10" i="74" s="1"/>
  <c r="L9" i="74"/>
  <c r="AP9" i="74" s="1"/>
  <c r="L10" i="74" l="1"/>
  <c r="AP10" i="74" s="1"/>
  <c r="K11" i="74"/>
  <c r="AQ11" i="74" s="1"/>
  <c r="AO9" i="74"/>
  <c r="AO10" i="74" l="1"/>
  <c r="K12" i="74"/>
  <c r="AQ12" i="74" s="1"/>
  <c r="L11" i="74"/>
  <c r="AP11" i="74" s="1"/>
  <c r="AO11" i="74" l="1"/>
  <c r="L12" i="74"/>
  <c r="AP12" i="74" s="1"/>
  <c r="K13" i="74"/>
  <c r="AQ13" i="74" s="1"/>
  <c r="AO12" i="74" l="1"/>
  <c r="K14" i="74"/>
  <c r="AQ14" i="74" s="1"/>
  <c r="L13" i="74"/>
  <c r="AP13" i="74" s="1"/>
  <c r="AO13" i="74" l="1"/>
  <c r="L14" i="74"/>
  <c r="AP14" i="74" s="1"/>
  <c r="K15" i="74"/>
  <c r="AQ15" i="74" s="1"/>
  <c r="AO14" i="74" l="1"/>
  <c r="K16" i="74"/>
  <c r="AQ16" i="74" s="1"/>
  <c r="L15" i="74"/>
  <c r="AP15" i="74" s="1"/>
  <c r="AO15" i="74" l="1"/>
  <c r="L16" i="74"/>
  <c r="AP16" i="74" s="1"/>
  <c r="K17" i="74"/>
  <c r="AQ17" i="74" s="1"/>
  <c r="AO16" i="74" l="1"/>
  <c r="K18" i="74"/>
  <c r="AQ18" i="74" s="1"/>
  <c r="L17" i="74"/>
  <c r="AP17" i="74" s="1"/>
  <c r="AO17" i="74" l="1"/>
  <c r="L18" i="74"/>
  <c r="AP18" i="74" s="1"/>
  <c r="K19" i="74"/>
  <c r="AQ19" i="74" s="1"/>
  <c r="AO18" i="74" l="1"/>
  <c r="K20" i="74"/>
  <c r="AQ20" i="74" s="1"/>
  <c r="L19" i="74"/>
  <c r="AP19" i="74" s="1"/>
  <c r="AO19" i="74" l="1"/>
  <c r="L20" i="74"/>
  <c r="AP20" i="74" s="1"/>
  <c r="K21" i="74"/>
  <c r="AQ21" i="74" s="1"/>
  <c r="AO20" i="74" l="1"/>
  <c r="K22" i="74"/>
  <c r="AQ22" i="74" s="1"/>
  <c r="L21" i="74"/>
  <c r="AP21" i="74" s="1"/>
  <c r="AO21" i="74" l="1"/>
  <c r="L22" i="74"/>
  <c r="AP22" i="74" s="1"/>
  <c r="K23" i="74"/>
  <c r="AQ23" i="74" s="1"/>
  <c r="AO22" i="74" l="1"/>
  <c r="K24" i="74"/>
  <c r="AQ24" i="74" s="1"/>
  <c r="L23" i="74"/>
  <c r="AP23" i="74" s="1"/>
  <c r="AO23" i="74" l="1"/>
  <c r="L24" i="74"/>
  <c r="AP24" i="74" s="1"/>
  <c r="K25" i="74"/>
  <c r="AQ25" i="74" s="1"/>
  <c r="AO24" i="74" l="1"/>
  <c r="K26" i="74"/>
  <c r="AQ26" i="74" s="1"/>
  <c r="L25" i="74"/>
  <c r="AP25" i="74" s="1"/>
  <c r="AO25" i="74" l="1"/>
  <c r="L26" i="74"/>
  <c r="AP26" i="74" s="1"/>
  <c r="K27" i="74"/>
  <c r="AQ27" i="74" s="1"/>
  <c r="AO26" i="74" l="1"/>
  <c r="K28" i="74"/>
  <c r="AQ28" i="74" s="1"/>
  <c r="L27" i="74"/>
  <c r="AP27" i="74" s="1"/>
  <c r="AO27" i="74" l="1"/>
  <c r="L28" i="74"/>
  <c r="AP28" i="74" s="1"/>
  <c r="K29" i="74"/>
  <c r="AQ29" i="74" s="1"/>
  <c r="AO28" i="74" l="1"/>
  <c r="K30" i="74"/>
  <c r="AQ30" i="74" s="1"/>
  <c r="L29" i="74"/>
  <c r="AP29" i="74" s="1"/>
  <c r="AO29" i="74" l="1"/>
  <c r="L30" i="74"/>
  <c r="AP30" i="74" s="1"/>
  <c r="K31" i="74"/>
  <c r="AQ31" i="74" s="1"/>
  <c r="AO30" i="74" l="1"/>
  <c r="K32" i="74"/>
  <c r="AQ32" i="74" s="1"/>
  <c r="L31" i="74"/>
  <c r="AP31" i="74" s="1"/>
  <c r="AO31" i="74" l="1"/>
  <c r="L32" i="74"/>
  <c r="AP32" i="74" s="1"/>
  <c r="K33" i="74"/>
  <c r="AQ33" i="74" s="1"/>
  <c r="AO32" i="74" l="1"/>
  <c r="K34" i="74"/>
  <c r="AQ34" i="74" s="1"/>
  <c r="L33" i="74"/>
  <c r="AP33" i="74" s="1"/>
  <c r="AO33" i="74" l="1"/>
  <c r="L34" i="74"/>
  <c r="AP34" i="74" s="1"/>
  <c r="K35" i="74"/>
  <c r="AQ35" i="74" s="1"/>
  <c r="AO34" i="74" l="1"/>
  <c r="K36" i="74"/>
  <c r="AQ36" i="74" s="1"/>
  <c r="L35" i="74"/>
  <c r="AP35" i="74" s="1"/>
  <c r="AO35" i="74" l="1"/>
  <c r="L36" i="74"/>
  <c r="AP36" i="74" s="1"/>
  <c r="K37" i="74"/>
  <c r="AQ37" i="74" s="1"/>
  <c r="AO36" i="74" l="1"/>
  <c r="L37" i="74"/>
  <c r="AP37" i="74" s="1"/>
  <c r="K38" i="74"/>
  <c r="AQ38" i="74" s="1"/>
  <c r="AO37" i="74"/>
  <c r="AQ39" i="74" l="1"/>
  <c r="AO38" i="74"/>
  <c r="AO39" i="74" s="1"/>
  <c r="L38" i="74"/>
  <c r="AP38" i="74" s="1"/>
  <c r="AP39" i="74" s="1"/>
  <c r="U8" i="74"/>
  <c r="BA8" i="74" s="1"/>
  <c r="S39" i="74"/>
  <c r="S42" i="74" s="1"/>
  <c r="S47" i="74" s="1"/>
  <c r="AC41" i="74" s="1"/>
  <c r="V8" i="74" l="1"/>
  <c r="AZ8" i="74" s="1"/>
  <c r="U9" i="74"/>
  <c r="BA9" i="74" s="1"/>
  <c r="AY8" i="74" l="1"/>
  <c r="U10" i="74"/>
  <c r="BA10" i="74" s="1"/>
  <c r="V9" i="74"/>
  <c r="AZ9" i="74" s="1"/>
  <c r="AY9" i="74" l="1"/>
  <c r="U11" i="74"/>
  <c r="BA11" i="74" s="1"/>
  <c r="V10" i="74"/>
  <c r="AZ10" i="74" s="1"/>
  <c r="AY10" i="74" l="1"/>
  <c r="V11" i="74"/>
  <c r="AZ11" i="74" s="1"/>
  <c r="U12" i="74"/>
  <c r="BA12" i="74" s="1"/>
  <c r="AY11" i="74" l="1"/>
  <c r="U13" i="74"/>
  <c r="BA13" i="74" s="1"/>
  <c r="V12" i="74"/>
  <c r="AZ12" i="74" s="1"/>
  <c r="AY12" i="74" l="1"/>
  <c r="V13" i="74"/>
  <c r="AZ13" i="74" s="1"/>
  <c r="U14" i="74"/>
  <c r="BA14" i="74" s="1"/>
  <c r="AY13" i="74" l="1"/>
  <c r="U15" i="74"/>
  <c r="BA15" i="74" s="1"/>
  <c r="V14" i="74"/>
  <c r="AZ14" i="74" s="1"/>
  <c r="AY14" i="74" l="1"/>
  <c r="V15" i="74"/>
  <c r="AZ15" i="74" s="1"/>
  <c r="U16" i="74"/>
  <c r="BA16" i="74" s="1"/>
  <c r="AY15" i="74" l="1"/>
  <c r="U17" i="74"/>
  <c r="BA17" i="74" s="1"/>
  <c r="V16" i="74"/>
  <c r="AZ16" i="74" s="1"/>
  <c r="AY16" i="74" l="1"/>
  <c r="V17" i="74"/>
  <c r="AZ17" i="74" s="1"/>
  <c r="U18" i="74"/>
  <c r="BA18" i="74" s="1"/>
  <c r="AY17" i="74" l="1"/>
  <c r="U19" i="74"/>
  <c r="BA19" i="74" s="1"/>
  <c r="V18" i="74"/>
  <c r="AZ18" i="74" s="1"/>
  <c r="AY18" i="74" l="1"/>
  <c r="V19" i="74"/>
  <c r="AZ19" i="74" s="1"/>
  <c r="U20" i="74"/>
  <c r="BA20" i="74" s="1"/>
  <c r="AY19" i="74" l="1"/>
  <c r="U21" i="74"/>
  <c r="BA21" i="74" s="1"/>
  <c r="V20" i="74"/>
  <c r="AZ20" i="74" s="1"/>
  <c r="AY20" i="74" l="1"/>
  <c r="V21" i="74"/>
  <c r="AZ21" i="74" s="1"/>
  <c r="U22" i="74"/>
  <c r="BA22" i="74" s="1"/>
  <c r="AY21" i="74" l="1"/>
  <c r="U23" i="74"/>
  <c r="BA23" i="74" s="1"/>
  <c r="V22" i="74"/>
  <c r="AZ22" i="74" s="1"/>
  <c r="AY22" i="74" l="1"/>
  <c r="V23" i="74"/>
  <c r="AZ23" i="74" s="1"/>
  <c r="U24" i="74"/>
  <c r="BA24" i="74" s="1"/>
  <c r="AY23" i="74" l="1"/>
  <c r="U25" i="74"/>
  <c r="BA25" i="74" s="1"/>
  <c r="V24" i="74"/>
  <c r="AZ24" i="74" s="1"/>
  <c r="AY24" i="74" l="1"/>
  <c r="V25" i="74"/>
  <c r="AZ25" i="74" s="1"/>
  <c r="U26" i="74"/>
  <c r="BA26" i="74" s="1"/>
  <c r="AY25" i="74" l="1"/>
  <c r="U27" i="74"/>
  <c r="BA27" i="74" s="1"/>
  <c r="V26" i="74"/>
  <c r="AZ26" i="74" s="1"/>
  <c r="AY26" i="74" l="1"/>
  <c r="V27" i="74"/>
  <c r="AZ27" i="74" s="1"/>
  <c r="U28" i="74"/>
  <c r="BA28" i="74" s="1"/>
  <c r="AY27" i="74" l="1"/>
  <c r="U29" i="74"/>
  <c r="BA29" i="74" s="1"/>
  <c r="V28" i="74"/>
  <c r="AZ28" i="74" s="1"/>
  <c r="AY28" i="74" l="1"/>
  <c r="V29" i="74"/>
  <c r="AZ29" i="74" s="1"/>
  <c r="U30" i="74"/>
  <c r="BA30" i="74" s="1"/>
  <c r="AY29" i="74" l="1"/>
  <c r="U31" i="74"/>
  <c r="BA31" i="74" s="1"/>
  <c r="V30" i="74"/>
  <c r="AZ30" i="74" s="1"/>
  <c r="AY30" i="74" l="1"/>
  <c r="V31" i="74"/>
  <c r="AZ31" i="74" s="1"/>
  <c r="U32" i="74"/>
  <c r="BA32" i="74" s="1"/>
  <c r="AY31" i="74" l="1"/>
  <c r="U33" i="74"/>
  <c r="BA33" i="74" s="1"/>
  <c r="V32" i="74"/>
  <c r="AZ32" i="74" s="1"/>
  <c r="AY32" i="74" l="1"/>
  <c r="V33" i="74"/>
  <c r="AZ33" i="74" s="1"/>
  <c r="U34" i="74"/>
  <c r="BA34" i="74" s="1"/>
  <c r="AY33" i="74" l="1"/>
  <c r="U35" i="74"/>
  <c r="BA35" i="74" s="1"/>
  <c r="V34" i="74"/>
  <c r="AZ34" i="74" s="1"/>
  <c r="AY34" i="74" l="1"/>
  <c r="V35" i="74"/>
  <c r="AZ35" i="74" s="1"/>
  <c r="U36" i="74"/>
  <c r="BA36" i="74" s="1"/>
  <c r="AY35" i="74" l="1"/>
  <c r="U37" i="74"/>
  <c r="BA37" i="74" s="1"/>
  <c r="V36" i="74"/>
  <c r="AZ36" i="74" s="1"/>
  <c r="AY36" i="74" l="1"/>
  <c r="V37" i="74"/>
  <c r="AZ37" i="74" s="1"/>
  <c r="U38" i="74"/>
  <c r="BA38" i="74" s="1"/>
  <c r="AY37" i="74" l="1"/>
  <c r="V38" i="74"/>
  <c r="AZ38" i="74" s="1"/>
  <c r="AZ39" i="74" s="1"/>
  <c r="BA39" i="74"/>
  <c r="AC39" i="74"/>
  <c r="AC42" i="74" s="1"/>
  <c r="AC47" i="74" s="1"/>
  <c r="AY38" i="74" l="1"/>
  <c r="AY39" i="74" s="1"/>
</calcChain>
</file>

<file path=xl/comments1.xml><?xml version="1.0" encoding="utf-8"?>
<comments xmlns="http://schemas.openxmlformats.org/spreadsheetml/2006/main">
  <authors>
    <author>drmacek.cz</author>
  </authors>
  <commentList>
    <comment ref="C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D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E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F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G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H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M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N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O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P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Q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R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W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X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Y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Z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AA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AB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A8" authorId="0" shapeId="0">
      <text>
        <r>
          <rPr>
            <sz val="12"/>
            <color indexed="81"/>
            <rFont val="Arial"/>
            <family val="2"/>
            <charset val="238"/>
          </rPr>
          <t>Vyberte datum prvního dne v měsíci</t>
        </r>
      </text>
    </comment>
  </commentList>
</comments>
</file>

<file path=xl/sharedStrings.xml><?xml version="1.0" encoding="utf-8"?>
<sst xmlns="http://schemas.openxmlformats.org/spreadsheetml/2006/main" count="82" uniqueCount="29">
  <si>
    <t>Datum</t>
  </si>
  <si>
    <t>Den</t>
  </si>
  <si>
    <t>so, ne</t>
  </si>
  <si>
    <t>Pracovní
den</t>
  </si>
  <si>
    <t>Svátky</t>
  </si>
  <si>
    <t>Svátek</t>
  </si>
  <si>
    <t xml:space="preserve">Jméno a příjmení: </t>
  </si>
  <si>
    <t>Podpis zaměstnance</t>
  </si>
  <si>
    <t>Celkem</t>
  </si>
  <si>
    <t>Měl odpracovat v měsíci hodin</t>
  </si>
  <si>
    <t>Převést do příštího měsíce hodin</t>
  </si>
  <si>
    <t>Převedeno z min. měsíce hodin</t>
  </si>
  <si>
    <t>1. měsíc</t>
  </si>
  <si>
    <t>2. měsíc</t>
  </si>
  <si>
    <t>3. měsíc</t>
  </si>
  <si>
    <t xml:space="preserve">Pracovní doba (hod. za týden): </t>
  </si>
  <si>
    <t>Odpracoval hodin včetně převodu</t>
  </si>
  <si>
    <t>► z toho práce v sobotu, neděli</t>
  </si>
  <si>
    <t>► z toho práce ve svátek</t>
  </si>
  <si>
    <t>hod.</t>
  </si>
  <si>
    <t>od</t>
  </si>
  <si>
    <t>do</t>
  </si>
  <si>
    <t>Směna</t>
  </si>
  <si>
    <t>Zaplatit práci hodin</t>
  </si>
  <si>
    <t xml:space="preserve">Celkem </t>
  </si>
  <si>
    <t>Obchodní akademie Vinohradská</t>
  </si>
  <si>
    <t xml:space="preserve">Druh práce: </t>
  </si>
  <si>
    <t xml:space="preserve">Osobní číslo: </t>
  </si>
  <si>
    <t xml:space="preserve">Úvazek hod/týden: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</si>
</sst>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/m/yy;@"/>
    <numFmt numFmtId="165" formatCode="ddd"/>
    <numFmt numFmtId="166" formatCode="0.0"/>
    <numFmt numFmtId="167" formatCode="[h]:mm"/>
    <numFmt numFmtId="168" formatCode="[$-F800]dddd\,\ mmmm\ dd\,\ yyyy"/>
  </numFmts>
  <fonts count="2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.5"/>
      <name val="Arial"/>
      <family val="2"/>
      <charset val="238"/>
    </font>
    <font>
      <b/>
      <sz val="7.5"/>
      <name val="Arial"/>
      <family val="2"/>
      <charset val="238"/>
    </font>
    <font>
      <sz val="7.5"/>
      <name val="Arial"/>
      <family val="2"/>
      <charset val="238"/>
    </font>
    <font>
      <sz val="7.5"/>
      <color indexed="12"/>
      <name val="Arial"/>
      <family val="2"/>
      <charset val="238"/>
    </font>
    <font>
      <b/>
      <sz val="7.5"/>
      <color indexed="12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6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sz val="6"/>
      <name val="Monotype Corsiva"/>
      <family val="4"/>
      <charset val="238"/>
    </font>
    <font>
      <b/>
      <sz val="20"/>
      <name val="Monotype Corsiva"/>
      <family val="4"/>
      <charset val="238"/>
    </font>
    <font>
      <b/>
      <sz val="12"/>
      <name val="Arial"/>
      <family val="2"/>
      <charset val="238"/>
    </font>
    <font>
      <i/>
      <sz val="6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i/>
      <sz val="7.5"/>
      <color indexed="12"/>
      <name val="Arial"/>
      <family val="2"/>
      <charset val="238"/>
    </font>
    <font>
      <sz val="12"/>
      <color indexed="8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0" fillId="0" borderId="0"/>
  </cellStyleXfs>
  <cellXfs count="173">
    <xf numFmtId="0" fontId="0" fillId="0" borderId="0" xfId="0"/>
    <xf numFmtId="0" fontId="3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8" fillId="0" borderId="0" xfId="0" applyFont="1" applyAlignment="1" applyProtection="1"/>
    <xf numFmtId="0" fontId="3" fillId="0" borderId="0" xfId="0" applyFont="1" applyBorder="1" applyProtection="1"/>
    <xf numFmtId="0" fontId="10" fillId="0" borderId="0" xfId="0" applyFont="1" applyBorder="1" applyAlignment="1" applyProtection="1">
      <alignment horizontal="left"/>
    </xf>
    <xf numFmtId="0" fontId="15" fillId="0" borderId="0" xfId="0" applyFont="1" applyProtection="1"/>
    <xf numFmtId="0" fontId="10" fillId="0" borderId="0" xfId="0" applyFont="1" applyProtection="1"/>
    <xf numFmtId="0" fontId="15" fillId="0" borderId="0" xfId="0" applyFont="1" applyAlignment="1" applyProtection="1"/>
    <xf numFmtId="0" fontId="10" fillId="0" borderId="0" xfId="0" applyFont="1" applyAlignment="1" applyProtection="1"/>
    <xf numFmtId="0" fontId="15" fillId="0" borderId="0" xfId="0" applyFont="1" applyBorder="1" applyProtection="1"/>
    <xf numFmtId="0" fontId="10" fillId="0" borderId="0" xfId="0" applyFont="1" applyBorder="1" applyProtection="1"/>
    <xf numFmtId="0" fontId="10" fillId="0" borderId="0" xfId="0" applyFont="1" applyBorder="1" applyAlignment="1" applyProtection="1"/>
    <xf numFmtId="0" fontId="11" fillId="0" borderId="0" xfId="0" applyNumberFormat="1" applyFont="1" applyBorder="1" applyAlignment="1" applyProtection="1">
      <alignment horizontal="left"/>
    </xf>
    <xf numFmtId="0" fontId="14" fillId="0" borderId="0" xfId="0" applyFont="1" applyAlignment="1" applyProtection="1">
      <alignment vertical="top"/>
    </xf>
    <xf numFmtId="0" fontId="19" fillId="0" borderId="0" xfId="0" applyFont="1" applyAlignment="1" applyProtection="1">
      <alignment vertical="top" shrinkToFit="1"/>
    </xf>
    <xf numFmtId="0" fontId="9" fillId="0" borderId="0" xfId="0" applyFont="1" applyBorder="1" applyAlignment="1" applyProtection="1"/>
    <xf numFmtId="0" fontId="1" fillId="0" borderId="0" xfId="0" applyFont="1" applyBorder="1" applyAlignment="1" applyProtection="1"/>
    <xf numFmtId="0" fontId="10" fillId="0" borderId="1" xfId="0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right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165" fontId="1" fillId="0" borderId="5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1" fontId="16" fillId="0" borderId="4" xfId="0" applyNumberFormat="1" applyFont="1" applyBorder="1" applyAlignment="1" applyProtection="1">
      <alignment vertical="center"/>
    </xf>
    <xf numFmtId="1" fontId="16" fillId="0" borderId="6" xfId="0" applyNumberFormat="1" applyFont="1" applyBorder="1" applyAlignment="1" applyProtection="1">
      <alignment vertical="center"/>
    </xf>
    <xf numFmtId="1" fontId="16" fillId="0" borderId="5" xfId="0" applyNumberFormat="1" applyFont="1" applyBorder="1" applyAlignment="1" applyProtection="1">
      <alignment vertical="center"/>
    </xf>
    <xf numFmtId="1" fontId="16" fillId="0" borderId="0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164" fontId="1" fillId="0" borderId="7" xfId="0" applyNumberFormat="1" applyFont="1" applyBorder="1" applyAlignment="1" applyProtection="1">
      <alignment vertical="center"/>
    </xf>
    <xf numFmtId="165" fontId="1" fillId="0" borderId="8" xfId="0" applyNumberFormat="1" applyFont="1" applyBorder="1" applyAlignment="1" applyProtection="1">
      <alignment horizontal="center" vertical="center"/>
    </xf>
    <xf numFmtId="1" fontId="16" fillId="0" borderId="7" xfId="0" applyNumberFormat="1" applyFont="1" applyBorder="1" applyAlignment="1" applyProtection="1">
      <alignment vertical="center"/>
    </xf>
    <xf numFmtId="1" fontId="16" fillId="0" borderId="9" xfId="0" applyNumberFormat="1" applyFont="1" applyBorder="1" applyAlignment="1" applyProtection="1">
      <alignment vertical="center"/>
    </xf>
    <xf numFmtId="1" fontId="16" fillId="0" borderId="8" xfId="0" applyNumberFormat="1" applyFont="1" applyBorder="1" applyAlignment="1" applyProtection="1">
      <alignment vertical="center"/>
    </xf>
    <xf numFmtId="1" fontId="16" fillId="0" borderId="11" xfId="0" applyNumberFormat="1" applyFont="1" applyBorder="1" applyAlignment="1" applyProtection="1">
      <alignment vertical="center"/>
    </xf>
    <xf numFmtId="1" fontId="16" fillId="0" borderId="12" xfId="0" applyNumberFormat="1" applyFont="1" applyBorder="1" applyAlignment="1" applyProtection="1">
      <alignment vertical="center"/>
    </xf>
    <xf numFmtId="1" fontId="16" fillId="0" borderId="13" xfId="0" applyNumberFormat="1" applyFont="1" applyBorder="1" applyAlignment="1" applyProtection="1">
      <alignment vertical="center"/>
    </xf>
    <xf numFmtId="166" fontId="13" fillId="0" borderId="14" xfId="0" applyNumberFormat="1" applyFont="1" applyBorder="1" applyAlignment="1" applyProtection="1">
      <alignment vertical="center" shrinkToFit="1"/>
    </xf>
    <xf numFmtId="0" fontId="1" fillId="0" borderId="0" xfId="0" applyFont="1" applyAlignment="1" applyProtection="1">
      <alignment vertical="center" shrinkToFit="1"/>
    </xf>
    <xf numFmtId="0" fontId="1" fillId="0" borderId="0" xfId="0" applyFont="1" applyBorder="1" applyAlignment="1" applyProtection="1">
      <alignment vertical="center" shrinkToFit="1"/>
    </xf>
    <xf numFmtId="0" fontId="3" fillId="0" borderId="0" xfId="0" applyFont="1" applyAlignment="1" applyProtection="1">
      <alignment vertical="center" shrinkToFit="1"/>
    </xf>
    <xf numFmtId="164" fontId="1" fillId="0" borderId="0" xfId="0" applyNumberFormat="1" applyFont="1" applyBorder="1" applyAlignment="1" applyProtection="1">
      <alignment vertical="center"/>
    </xf>
    <xf numFmtId="165" fontId="1" fillId="0" borderId="0" xfId="0" applyNumberFormat="1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20" fontId="3" fillId="0" borderId="0" xfId="0" applyNumberFormat="1" applyFont="1" applyBorder="1" applyAlignment="1" applyProtection="1">
      <alignment vertical="center"/>
    </xf>
    <xf numFmtId="1" fontId="16" fillId="0" borderId="0" xfId="0" applyNumberFormat="1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166" fontId="1" fillId="0" borderId="14" xfId="0" applyNumberFormat="1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1" fontId="17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166" fontId="13" fillId="0" borderId="19" xfId="0" applyNumberFormat="1" applyFont="1" applyBorder="1" applyAlignment="1" applyProtection="1">
      <alignment vertical="center" shrinkToFit="1"/>
    </xf>
    <xf numFmtId="166" fontId="13" fillId="0" borderId="0" xfId="0" applyNumberFormat="1" applyFont="1" applyBorder="1" applyAlignment="1" applyProtection="1">
      <alignment vertical="center"/>
    </xf>
    <xf numFmtId="1" fontId="12" fillId="0" borderId="0" xfId="0" applyNumberFormat="1" applyFont="1" applyBorder="1" applyAlignment="1" applyProtection="1">
      <alignment horizontal="right" vertical="center"/>
    </xf>
    <xf numFmtId="1" fontId="4" fillId="0" borderId="0" xfId="0" applyNumberFormat="1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1" fontId="7" fillId="0" borderId="0" xfId="0" applyNumberFormat="1" applyFont="1" applyAlignment="1" applyProtection="1">
      <alignment vertical="center"/>
    </xf>
    <xf numFmtId="166" fontId="13" fillId="0" borderId="10" xfId="0" applyNumberFormat="1" applyFont="1" applyBorder="1" applyAlignment="1" applyProtection="1">
      <alignment horizontal="right" vertical="center" shrinkToFit="1"/>
    </xf>
    <xf numFmtId="166" fontId="13" fillId="0" borderId="0" xfId="0" applyNumberFormat="1" applyFont="1" applyBorder="1" applyAlignment="1" applyProtection="1">
      <alignment horizontal="right" vertical="center"/>
    </xf>
    <xf numFmtId="1" fontId="12" fillId="0" borderId="0" xfId="0" applyNumberFormat="1" applyFont="1" applyBorder="1" applyAlignment="1" applyProtection="1">
      <alignment vertical="center"/>
    </xf>
    <xf numFmtId="166" fontId="13" fillId="0" borderId="18" xfId="0" applyNumberFormat="1" applyFont="1" applyBorder="1" applyAlignment="1" applyProtection="1">
      <alignment horizontal="right" vertical="center" shrinkToFit="1"/>
    </xf>
    <xf numFmtId="164" fontId="1" fillId="0" borderId="0" xfId="0" applyNumberFormat="1" applyFont="1" applyBorder="1" applyAlignment="1" applyProtection="1">
      <alignment horizontal="left" vertical="center"/>
    </xf>
    <xf numFmtId="1" fontId="6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1" fontId="5" fillId="0" borderId="0" xfId="0" applyNumberFormat="1" applyFont="1" applyBorder="1" applyAlignment="1" applyProtection="1">
      <alignment vertical="center"/>
    </xf>
    <xf numFmtId="0" fontId="10" fillId="0" borderId="20" xfId="0" applyFont="1" applyBorder="1" applyAlignment="1" applyProtection="1">
      <alignment horizontal="center" vertical="center" wrapText="1"/>
    </xf>
    <xf numFmtId="166" fontId="13" fillId="0" borderId="21" xfId="0" applyNumberFormat="1" applyFont="1" applyBorder="1" applyAlignment="1" applyProtection="1">
      <alignment vertical="center" shrinkToFit="1"/>
    </xf>
    <xf numFmtId="0" fontId="9" fillId="0" borderId="21" xfId="0" applyFont="1" applyBorder="1" applyAlignment="1" applyProtection="1">
      <alignment horizontal="center" vertical="center" textRotation="90" wrapText="1"/>
    </xf>
    <xf numFmtId="167" fontId="1" fillId="0" borderId="22" xfId="0" applyNumberFormat="1" applyFont="1" applyBorder="1" applyAlignment="1" applyProtection="1">
      <alignment vertical="center" shrinkToFit="1"/>
      <protection locked="0"/>
    </xf>
    <xf numFmtId="167" fontId="1" fillId="0" borderId="23" xfId="0" applyNumberFormat="1" applyFont="1" applyBorder="1" applyAlignment="1" applyProtection="1">
      <alignment vertical="center" shrinkToFit="1"/>
      <protection locked="0"/>
    </xf>
    <xf numFmtId="167" fontId="1" fillId="0" borderId="24" xfId="0" applyNumberFormat="1" applyFont="1" applyBorder="1" applyAlignment="1" applyProtection="1">
      <alignment vertical="center" shrinkToFit="1"/>
      <protection locked="0"/>
    </xf>
    <xf numFmtId="167" fontId="1" fillId="0" borderId="7" xfId="0" applyNumberFormat="1" applyFont="1" applyBorder="1" applyAlignment="1" applyProtection="1">
      <alignment vertical="center" shrinkToFit="1"/>
      <protection locked="0"/>
    </xf>
    <xf numFmtId="167" fontId="1" fillId="0" borderId="9" xfId="0" applyNumberFormat="1" applyFont="1" applyBorder="1" applyAlignment="1" applyProtection="1">
      <alignment vertical="center" shrinkToFit="1"/>
      <protection locked="0"/>
    </xf>
    <xf numFmtId="167" fontId="1" fillId="0" borderId="8" xfId="0" applyNumberFormat="1" applyFont="1" applyBorder="1" applyAlignment="1" applyProtection="1">
      <alignment vertical="center" shrinkToFit="1"/>
      <protection locked="0"/>
    </xf>
    <xf numFmtId="167" fontId="1" fillId="0" borderId="25" xfId="0" applyNumberFormat="1" applyFont="1" applyBorder="1" applyAlignment="1" applyProtection="1">
      <alignment vertical="center" shrinkToFit="1"/>
      <protection locked="0"/>
    </xf>
    <xf numFmtId="167" fontId="1" fillId="0" borderId="26" xfId="0" applyNumberFormat="1" applyFont="1" applyBorder="1" applyAlignment="1" applyProtection="1">
      <alignment vertical="center" shrinkToFit="1"/>
      <protection locked="0"/>
    </xf>
    <xf numFmtId="167" fontId="1" fillId="0" borderId="27" xfId="0" applyNumberFormat="1" applyFont="1" applyBorder="1" applyAlignment="1" applyProtection="1">
      <alignment vertical="center" shrinkToFit="1"/>
      <protection locked="0"/>
    </xf>
    <xf numFmtId="166" fontId="13" fillId="0" borderId="0" xfId="0" applyNumberFormat="1" applyFont="1" applyBorder="1" applyAlignment="1" applyProtection="1">
      <alignment vertical="center" shrinkToFit="1"/>
    </xf>
    <xf numFmtId="0" fontId="15" fillId="0" borderId="28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29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166" fontId="13" fillId="0" borderId="31" xfId="0" applyNumberFormat="1" applyFont="1" applyBorder="1" applyAlignment="1" applyProtection="1">
      <alignment vertical="center" shrinkToFit="1"/>
    </xf>
    <xf numFmtId="166" fontId="13" fillId="0" borderId="32" xfId="0" applyNumberFormat="1" applyFont="1" applyBorder="1" applyAlignment="1" applyProtection="1">
      <alignment vertical="center" shrinkToFit="1"/>
    </xf>
    <xf numFmtId="166" fontId="13" fillId="0" borderId="33" xfId="0" applyNumberFormat="1" applyFont="1" applyBorder="1" applyAlignment="1" applyProtection="1">
      <alignment vertical="center" shrinkToFit="1"/>
    </xf>
    <xf numFmtId="164" fontId="21" fillId="0" borderId="9" xfId="0" applyNumberFormat="1" applyFont="1" applyBorder="1" applyProtection="1"/>
    <xf numFmtId="0" fontId="15" fillId="0" borderId="0" xfId="0" applyFont="1" applyBorder="1" applyAlignment="1" applyProtection="1">
      <alignment horizontal="center" vertical="center" wrapText="1"/>
    </xf>
    <xf numFmtId="164" fontId="21" fillId="0" borderId="0" xfId="0" applyNumberFormat="1" applyFont="1" applyBorder="1" applyProtection="1"/>
    <xf numFmtId="164" fontId="15" fillId="0" borderId="0" xfId="0" applyNumberFormat="1" applyFont="1" applyBorder="1" applyAlignment="1" applyProtection="1">
      <alignment vertical="center"/>
    </xf>
    <xf numFmtId="2" fontId="15" fillId="0" borderId="0" xfId="0" applyNumberFormat="1" applyFont="1" applyBorder="1" applyAlignment="1" applyProtection="1">
      <alignment vertical="center"/>
    </xf>
    <xf numFmtId="1" fontId="15" fillId="0" borderId="0" xfId="0" applyNumberFormat="1" applyFont="1" applyBorder="1" applyAlignment="1" applyProtection="1">
      <alignment vertical="center" shrinkToFit="1"/>
    </xf>
    <xf numFmtId="164" fontId="15" fillId="0" borderId="46" xfId="0" applyNumberFormat="1" applyFont="1" applyBorder="1" applyAlignment="1" applyProtection="1">
      <alignment vertical="center"/>
    </xf>
    <xf numFmtId="2" fontId="15" fillId="0" borderId="47" xfId="0" applyNumberFormat="1" applyFont="1" applyBorder="1" applyAlignment="1" applyProtection="1">
      <alignment vertical="center"/>
    </xf>
    <xf numFmtId="1" fontId="15" fillId="0" borderId="47" xfId="0" applyNumberFormat="1" applyFont="1" applyBorder="1" applyAlignment="1" applyProtection="1">
      <alignment vertical="center" shrinkToFit="1"/>
    </xf>
    <xf numFmtId="1" fontId="22" fillId="0" borderId="15" xfId="0" applyNumberFormat="1" applyFont="1" applyBorder="1" applyAlignment="1" applyProtection="1">
      <alignment vertical="center" shrinkToFit="1"/>
    </xf>
    <xf numFmtId="1" fontId="22" fillId="0" borderId="16" xfId="0" applyNumberFormat="1" applyFont="1" applyBorder="1" applyAlignment="1" applyProtection="1">
      <alignment vertical="center" shrinkToFit="1"/>
    </xf>
    <xf numFmtId="1" fontId="22" fillId="0" borderId="17" xfId="0" applyNumberFormat="1" applyFont="1" applyBorder="1" applyAlignment="1" applyProtection="1">
      <alignment vertical="center" shrinkToFit="1"/>
    </xf>
    <xf numFmtId="0" fontId="21" fillId="0" borderId="9" xfId="0" applyNumberFormat="1" applyFont="1" applyBorder="1" applyProtection="1"/>
    <xf numFmtId="164" fontId="23" fillId="0" borderId="9" xfId="0" applyNumberFormat="1" applyFont="1" applyBorder="1" applyProtection="1"/>
    <xf numFmtId="164" fontId="1" fillId="0" borderId="4" xfId="0" applyNumberFormat="1" applyFont="1" applyBorder="1" applyAlignment="1" applyProtection="1">
      <alignment vertical="center" shrinkToFit="1"/>
      <protection locked="0"/>
    </xf>
    <xf numFmtId="164" fontId="1" fillId="0" borderId="4" xfId="0" applyNumberFormat="1" applyFont="1" applyBorder="1" applyAlignment="1" applyProtection="1">
      <alignment vertical="center" shrinkToFit="1"/>
    </xf>
    <xf numFmtId="164" fontId="21" fillId="0" borderId="6" xfId="0" applyNumberFormat="1" applyFont="1" applyBorder="1" applyProtection="1"/>
    <xf numFmtId="0" fontId="1" fillId="0" borderId="45" xfId="0" applyFont="1" applyBorder="1" applyAlignment="1" applyProtection="1">
      <alignment horizontal="center"/>
    </xf>
    <xf numFmtId="0" fontId="18" fillId="0" borderId="0" xfId="0" applyFont="1" applyAlignment="1" applyProtection="1">
      <alignment horizontal="right"/>
    </xf>
    <xf numFmtId="0" fontId="1" fillId="0" borderId="34" xfId="0" applyFont="1" applyBorder="1" applyAlignment="1" applyProtection="1">
      <alignment horizontal="left" vertical="center"/>
    </xf>
    <xf numFmtId="0" fontId="1" fillId="0" borderId="35" xfId="0" applyFont="1" applyBorder="1" applyAlignment="1" applyProtection="1">
      <alignment horizontal="left" vertical="center"/>
    </xf>
    <xf numFmtId="0" fontId="1" fillId="0" borderId="21" xfId="0" applyFont="1" applyBorder="1" applyAlignment="1" applyProtection="1">
      <alignment horizontal="left" vertical="center"/>
    </xf>
    <xf numFmtId="0" fontId="1" fillId="0" borderId="34" xfId="0" applyFont="1" applyBorder="1" applyAlignment="1" applyProtection="1">
      <alignment vertical="center"/>
    </xf>
    <xf numFmtId="0" fontId="1" fillId="0" borderId="35" xfId="0" applyFont="1" applyBorder="1" applyAlignment="1" applyProtection="1">
      <alignment vertical="center"/>
    </xf>
    <xf numFmtId="0" fontId="1" fillId="0" borderId="21" xfId="0" applyFont="1" applyBorder="1" applyAlignment="1" applyProtection="1">
      <alignment vertical="center"/>
    </xf>
    <xf numFmtId="168" fontId="1" fillId="0" borderId="42" xfId="0" applyNumberFormat="1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vertical="top" shrinkToFit="1"/>
      <protection locked="0"/>
    </xf>
    <xf numFmtId="0" fontId="14" fillId="0" borderId="0" xfId="0" applyFont="1" applyAlignment="1" applyProtection="1">
      <alignment horizontal="center" vertical="top" wrapText="1"/>
    </xf>
    <xf numFmtId="164" fontId="1" fillId="0" borderId="34" xfId="0" applyNumberFormat="1" applyFont="1" applyBorder="1" applyAlignment="1" applyProtection="1">
      <alignment horizontal="left" vertical="center"/>
    </xf>
    <xf numFmtId="164" fontId="1" fillId="0" borderId="35" xfId="0" applyNumberFormat="1" applyFont="1" applyBorder="1" applyAlignment="1" applyProtection="1">
      <alignment horizontal="left" vertical="center"/>
    </xf>
    <xf numFmtId="164" fontId="1" fillId="0" borderId="21" xfId="0" applyNumberFormat="1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/>
    </xf>
    <xf numFmtId="0" fontId="12" fillId="0" borderId="22" xfId="0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</xf>
    <xf numFmtId="0" fontId="12" fillId="0" borderId="30" xfId="0" applyFont="1" applyBorder="1" applyAlignment="1" applyProtection="1">
      <alignment horizontal="center" vertical="center" textRotation="90"/>
    </xf>
    <xf numFmtId="0" fontId="12" fillId="0" borderId="1" xfId="0" applyFont="1" applyBorder="1" applyAlignment="1" applyProtection="1">
      <alignment horizontal="center" vertical="center" textRotation="90"/>
    </xf>
    <xf numFmtId="0" fontId="1" fillId="0" borderId="0" xfId="0" applyFont="1" applyBorder="1" applyAlignment="1" applyProtection="1">
      <alignment horizontal="right"/>
    </xf>
    <xf numFmtId="0" fontId="20" fillId="0" borderId="0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center"/>
    </xf>
    <xf numFmtId="0" fontId="1" fillId="0" borderId="35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</xf>
    <xf numFmtId="0" fontId="15" fillId="0" borderId="30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28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29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164" fontId="1" fillId="0" borderId="34" xfId="0" applyNumberFormat="1" applyFont="1" applyBorder="1" applyAlignment="1" applyProtection="1">
      <alignment horizontal="right" vertical="center" shrinkToFit="1"/>
    </xf>
    <xf numFmtId="164" fontId="1" fillId="0" borderId="35" xfId="0" applyNumberFormat="1" applyFont="1" applyBorder="1" applyAlignment="1" applyProtection="1">
      <alignment horizontal="right" vertical="center" shrinkToFit="1"/>
    </xf>
    <xf numFmtId="164" fontId="1" fillId="0" borderId="21" xfId="0" applyNumberFormat="1" applyFont="1" applyBorder="1" applyAlignment="1" applyProtection="1">
      <alignment horizontal="right" vertical="center" shrinkToFi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</xf>
    <xf numFmtId="0" fontId="10" fillId="0" borderId="34" xfId="0" applyFont="1" applyBorder="1" applyAlignment="1" applyProtection="1">
      <alignment horizontal="left" vertical="center"/>
    </xf>
    <xf numFmtId="0" fontId="10" fillId="0" borderId="35" xfId="0" applyFont="1" applyBorder="1" applyAlignment="1" applyProtection="1">
      <alignment horizontal="left" vertical="center"/>
    </xf>
    <xf numFmtId="0" fontId="10" fillId="0" borderId="21" xfId="0" applyFont="1" applyBorder="1" applyAlignment="1" applyProtection="1">
      <alignment horizontal="left" vertical="center"/>
    </xf>
    <xf numFmtId="0" fontId="1" fillId="0" borderId="38" xfId="0" applyFont="1" applyBorder="1" applyAlignment="1" applyProtection="1">
      <alignment horizontal="left" vertical="center"/>
    </xf>
    <xf numFmtId="0" fontId="1" fillId="0" borderId="39" xfId="0" applyFont="1" applyBorder="1" applyAlignment="1" applyProtection="1">
      <alignment horizontal="left" vertical="center"/>
    </xf>
    <xf numFmtId="0" fontId="1" fillId="0" borderId="32" xfId="0" applyFont="1" applyBorder="1" applyAlignment="1" applyProtection="1">
      <alignment horizontal="left" vertical="center"/>
    </xf>
    <xf numFmtId="0" fontId="10" fillId="0" borderId="36" xfId="0" applyFont="1" applyBorder="1" applyAlignment="1" applyProtection="1">
      <alignment horizontal="left" vertical="center"/>
    </xf>
    <xf numFmtId="0" fontId="10" fillId="0" borderId="37" xfId="0" applyFont="1" applyBorder="1" applyAlignment="1" applyProtection="1">
      <alignment horizontal="left" vertical="center"/>
    </xf>
    <xf numFmtId="0" fontId="10" fillId="0" borderId="33" xfId="0" applyFont="1" applyBorder="1" applyAlignment="1" applyProtection="1">
      <alignment horizontal="left" vertical="center"/>
    </xf>
    <xf numFmtId="0" fontId="1" fillId="0" borderId="40" xfId="0" applyFont="1" applyBorder="1" applyAlignment="1" applyProtection="1">
      <alignment horizontal="left" vertical="center"/>
    </xf>
    <xf numFmtId="0" fontId="1" fillId="0" borderId="41" xfId="0" applyFont="1" applyBorder="1" applyAlignment="1" applyProtection="1">
      <alignment horizontal="left" vertical="center"/>
    </xf>
    <xf numFmtId="0" fontId="1" fillId="0" borderId="31" xfId="0" applyFont="1" applyBorder="1" applyAlignment="1" applyProtection="1">
      <alignment horizontal="left" vertical="center"/>
    </xf>
    <xf numFmtId="0" fontId="15" fillId="0" borderId="43" xfId="0" applyFont="1" applyBorder="1" applyAlignment="1" applyProtection="1">
      <alignment horizontal="center" vertical="center" wrapText="1"/>
    </xf>
    <xf numFmtId="0" fontId="15" fillId="0" borderId="44" xfId="0" applyFont="1" applyBorder="1" applyAlignment="1" applyProtection="1">
      <alignment horizontal="center" vertical="center" wrapText="1"/>
    </xf>
  </cellXfs>
  <cellStyles count="2">
    <cellStyle name="Normální" xfId="0" builtinId="0"/>
    <cellStyle name="Normální 2" xfId="1"/>
  </cellStyles>
  <dxfs count="11"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ill>
        <patternFill patternType="lightGray">
          <fgColor rgb="FFFF0000"/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9">
    <pageSetUpPr fitToPage="1"/>
  </sheetPr>
  <dimension ref="A1:FD71"/>
  <sheetViews>
    <sheetView showGridLines="0" showRowColHeaders="0" tabSelected="1" zoomScale="85" workbookViewId="0">
      <pane ySplit="7" topLeftCell="A8" activePane="bottomLeft" state="frozen"/>
      <selection pane="bottomLeft" activeCell="D3" sqref="D3:K3"/>
    </sheetView>
  </sheetViews>
  <sheetFormatPr defaultColWidth="0" defaultRowHeight="12.75" zeroHeight="1" x14ac:dyDescent="0.2"/>
  <cols>
    <col min="1" max="1" width="8.7109375" style="23" customWidth="1"/>
    <col min="2" max="2" width="3.28515625" style="23" customWidth="1"/>
    <col min="3" max="9" width="5.42578125" style="23" customWidth="1"/>
    <col min="10" max="10" width="3.7109375" style="23" customWidth="1"/>
    <col min="11" max="11" width="8.7109375" style="23" customWidth="1"/>
    <col min="12" max="12" width="3.28515625" style="23" customWidth="1"/>
    <col min="13" max="17" width="5.42578125" style="24" customWidth="1"/>
    <col min="18" max="19" width="5.42578125" style="23" customWidth="1"/>
    <col min="20" max="20" width="3.7109375" style="23" customWidth="1"/>
    <col min="21" max="21" width="8.7109375" style="23" customWidth="1"/>
    <col min="22" max="22" width="3.28515625" style="23" customWidth="1"/>
    <col min="23" max="23" width="5.42578125" style="23" customWidth="1"/>
    <col min="24" max="29" width="5.42578125" style="24" customWidth="1"/>
    <col min="30" max="30" width="2.5703125" style="24" customWidth="1"/>
    <col min="31" max="31" width="9" style="23" hidden="1" customWidth="1"/>
    <col min="32" max="32" width="6.85546875" style="23" hidden="1" customWidth="1"/>
    <col min="33" max="33" width="7.42578125" style="23" hidden="1" customWidth="1"/>
    <col min="34" max="40" width="2.28515625" style="23" hidden="1" customWidth="1"/>
    <col min="41" max="41" width="9" style="7" hidden="1" customWidth="1"/>
    <col min="42" max="42" width="6.85546875" style="7" hidden="1" customWidth="1"/>
    <col min="43" max="43" width="7.42578125" style="7" hidden="1" customWidth="1"/>
    <col min="44" max="50" width="2.28515625" style="23" hidden="1" customWidth="1"/>
    <col min="51" max="51" width="9" style="7" hidden="1" customWidth="1"/>
    <col min="52" max="52" width="6.85546875" style="7" hidden="1" customWidth="1"/>
    <col min="53" max="53" width="7.42578125" style="7" hidden="1" customWidth="1"/>
    <col min="54" max="54" width="7.28515625" style="11" hidden="1" customWidth="1"/>
    <col min="55" max="55" width="2.42578125" style="11" hidden="1" customWidth="1"/>
    <col min="56" max="56" width="6.7109375" style="11" hidden="1" customWidth="1"/>
    <col min="57" max="57" width="1.85546875" style="7" customWidth="1"/>
    <col min="58" max="58" width="6.7109375" style="7" hidden="1" customWidth="1"/>
    <col min="59" max="59" width="7.42578125" style="7" hidden="1" customWidth="1"/>
    <col min="60" max="60" width="8.7109375" style="7" hidden="1" customWidth="1"/>
    <col min="61" max="61" width="1.5703125" style="1" hidden="1" customWidth="1"/>
    <col min="62" max="16384" width="0" style="1" hidden="1"/>
  </cols>
  <sheetData>
    <row r="1" spans="1:60" ht="36.75" customHeight="1" x14ac:dyDescent="0.2">
      <c r="A1" s="128" t="s">
        <v>25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R1" s="16"/>
      <c r="AS1" s="16"/>
      <c r="AT1" s="16"/>
      <c r="AU1" s="16"/>
      <c r="AV1" s="16"/>
      <c r="AW1" s="16"/>
      <c r="AX1" s="16"/>
    </row>
    <row r="2" spans="1:60" ht="64.5" customHeight="1" x14ac:dyDescent="0.2">
      <c r="A2" s="129" t="str">
        <f>"F34: Evidence pracovní doby zaměstnance
činného na základě dohody o pracích konaných mimo pracovní poměr
"&amp;YEAR(BB8)</f>
        <v>F34: Evidence pracovní doby zaměstnance
činného na základě dohody o pracích konaných mimo pracovní poměr
2023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Q2" s="8"/>
      <c r="AR2" s="15"/>
      <c r="AS2" s="15"/>
      <c r="AT2" s="15"/>
      <c r="AU2" s="15"/>
      <c r="AV2" s="15"/>
      <c r="AW2" s="15"/>
      <c r="AX2" s="15"/>
      <c r="BA2" s="8"/>
      <c r="BB2" s="12"/>
      <c r="BC2" s="12"/>
      <c r="BD2" s="12"/>
      <c r="BG2" s="8"/>
      <c r="BH2" s="8"/>
    </row>
    <row r="3" spans="1:60" s="4" customFormat="1" ht="15" customHeight="1" x14ac:dyDescent="0.25">
      <c r="A3" s="140" t="s">
        <v>6</v>
      </c>
      <c r="B3" s="140"/>
      <c r="C3" s="140"/>
      <c r="D3" s="141"/>
      <c r="E3" s="141"/>
      <c r="F3" s="141"/>
      <c r="G3" s="141"/>
      <c r="H3" s="141"/>
      <c r="I3" s="141"/>
      <c r="J3" s="141"/>
      <c r="K3" s="141"/>
      <c r="L3" s="17"/>
      <c r="M3" s="17"/>
      <c r="N3" s="156" t="s">
        <v>27</v>
      </c>
      <c r="O3" s="156"/>
      <c r="P3" s="152"/>
      <c r="Q3" s="152"/>
      <c r="U3" s="140" t="s">
        <v>15</v>
      </c>
      <c r="V3" s="140"/>
      <c r="W3" s="140"/>
      <c r="X3" s="140"/>
      <c r="Y3" s="140"/>
      <c r="Z3" s="140"/>
      <c r="AA3" s="14">
        <f>40*P4</f>
        <v>0</v>
      </c>
      <c r="AB3" s="14"/>
      <c r="AC3" s="14"/>
      <c r="AD3" s="10"/>
      <c r="AE3" s="13"/>
      <c r="AF3" s="9"/>
      <c r="AG3" s="9"/>
      <c r="AH3" s="9"/>
      <c r="AI3" s="9"/>
      <c r="AJ3" s="9"/>
      <c r="AK3" s="9"/>
      <c r="AL3" s="9"/>
      <c r="AM3" s="9"/>
      <c r="AN3" s="9"/>
      <c r="AO3" s="13"/>
      <c r="AP3" s="9"/>
      <c r="AQ3" s="9"/>
      <c r="AR3" s="9"/>
      <c r="AS3" s="9"/>
      <c r="AT3" s="9"/>
      <c r="AU3" s="9"/>
      <c r="AV3" s="9"/>
      <c r="AW3" s="9"/>
      <c r="AX3" s="9"/>
      <c r="AY3" s="10"/>
      <c r="AZ3" s="1"/>
    </row>
    <row r="4" spans="1:60" s="4" customFormat="1" ht="15" customHeight="1" thickBot="1" x14ac:dyDescent="0.25">
      <c r="A4" s="140" t="s">
        <v>26</v>
      </c>
      <c r="B4" s="140"/>
      <c r="C4" s="140"/>
      <c r="D4" s="157"/>
      <c r="E4" s="157"/>
      <c r="F4" s="157"/>
      <c r="G4" s="157"/>
      <c r="H4" s="157"/>
      <c r="I4" s="157"/>
      <c r="J4" s="157"/>
      <c r="K4" s="157"/>
      <c r="L4" s="18"/>
      <c r="M4" s="158" t="s">
        <v>28</v>
      </c>
      <c r="N4" s="158"/>
      <c r="O4" s="158"/>
      <c r="P4" s="151"/>
      <c r="Q4" s="151"/>
      <c r="U4" s="140"/>
      <c r="V4" s="140"/>
      <c r="W4" s="140"/>
      <c r="X4" s="140"/>
      <c r="Y4" s="140"/>
      <c r="Z4" s="140"/>
      <c r="AA4" s="14"/>
      <c r="AB4" s="14"/>
      <c r="AC4" s="14"/>
      <c r="AD4" s="13"/>
      <c r="AE4" s="9"/>
      <c r="AF4" s="9"/>
      <c r="AG4" s="10"/>
      <c r="AH4" s="10"/>
      <c r="AI4" s="10"/>
      <c r="AJ4" s="10"/>
      <c r="AK4" s="10"/>
      <c r="AL4" s="10"/>
      <c r="AM4" s="10"/>
      <c r="AN4" s="10"/>
      <c r="AO4" s="9"/>
      <c r="AP4" s="9"/>
      <c r="AQ4" s="10"/>
      <c r="AR4" s="10"/>
      <c r="AS4" s="10"/>
      <c r="AT4" s="10"/>
      <c r="AU4" s="10"/>
      <c r="AV4" s="10"/>
      <c r="AW4" s="10"/>
      <c r="AX4" s="10"/>
      <c r="AY4" s="1"/>
    </row>
    <row r="5" spans="1:60" s="4" customFormat="1" ht="13.5" thickBot="1" x14ac:dyDescent="0.25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R5" s="18"/>
      <c r="S5" s="18"/>
      <c r="T5" s="18"/>
      <c r="AD5" s="18"/>
      <c r="AE5" s="142" t="s">
        <v>12</v>
      </c>
      <c r="AF5" s="143"/>
      <c r="AG5" s="144"/>
      <c r="AH5" s="96"/>
      <c r="AI5" s="97"/>
      <c r="AJ5" s="97"/>
      <c r="AK5" s="97"/>
      <c r="AL5" s="97"/>
      <c r="AM5" s="97"/>
      <c r="AN5" s="98"/>
      <c r="AO5" s="142" t="s">
        <v>13</v>
      </c>
      <c r="AP5" s="143"/>
      <c r="AQ5" s="144"/>
      <c r="AR5" s="96"/>
      <c r="AS5" s="97"/>
      <c r="AT5" s="97"/>
      <c r="AU5" s="97"/>
      <c r="AV5" s="97"/>
      <c r="AW5" s="97"/>
      <c r="AX5" s="98"/>
      <c r="AY5" s="142" t="s">
        <v>14</v>
      </c>
      <c r="AZ5" s="143"/>
      <c r="BA5" s="144"/>
      <c r="BF5" s="10"/>
      <c r="BG5" s="1"/>
    </row>
    <row r="6" spans="1:60" s="2" customFormat="1" ht="53.25" customHeight="1" thickBot="1" x14ac:dyDescent="0.25">
      <c r="A6" s="136" t="s">
        <v>0</v>
      </c>
      <c r="B6" s="138" t="s">
        <v>1</v>
      </c>
      <c r="C6" s="133" t="s">
        <v>22</v>
      </c>
      <c r="D6" s="134"/>
      <c r="E6" s="134"/>
      <c r="F6" s="134"/>
      <c r="G6" s="134"/>
      <c r="H6" s="135"/>
      <c r="I6" s="79" t="s">
        <v>8</v>
      </c>
      <c r="K6" s="136" t="s">
        <v>0</v>
      </c>
      <c r="L6" s="138" t="s">
        <v>1</v>
      </c>
      <c r="M6" s="133" t="s">
        <v>22</v>
      </c>
      <c r="N6" s="134"/>
      <c r="O6" s="134"/>
      <c r="P6" s="134"/>
      <c r="Q6" s="134"/>
      <c r="R6" s="135"/>
      <c r="S6" s="79" t="s">
        <v>8</v>
      </c>
      <c r="U6" s="136" t="s">
        <v>0</v>
      </c>
      <c r="V6" s="138" t="s">
        <v>1</v>
      </c>
      <c r="W6" s="133" t="s">
        <v>22</v>
      </c>
      <c r="X6" s="134"/>
      <c r="Y6" s="134"/>
      <c r="Z6" s="134"/>
      <c r="AA6" s="134"/>
      <c r="AB6" s="135"/>
      <c r="AC6" s="79" t="s">
        <v>8</v>
      </c>
      <c r="AE6" s="147" t="s">
        <v>3</v>
      </c>
      <c r="AF6" s="149" t="s">
        <v>2</v>
      </c>
      <c r="AG6" s="145" t="s">
        <v>5</v>
      </c>
      <c r="AH6" s="90"/>
      <c r="AI6" s="92"/>
      <c r="AJ6" s="92"/>
      <c r="AK6" s="92"/>
      <c r="AL6" s="92"/>
      <c r="AM6" s="92"/>
      <c r="AN6" s="94"/>
      <c r="AO6" s="147" t="s">
        <v>3</v>
      </c>
      <c r="AP6" s="149" t="s">
        <v>2</v>
      </c>
      <c r="AQ6" s="145" t="s">
        <v>5</v>
      </c>
      <c r="AR6" s="90"/>
      <c r="AS6" s="92"/>
      <c r="AT6" s="92"/>
      <c r="AU6" s="92"/>
      <c r="AV6" s="92"/>
      <c r="AW6" s="92"/>
      <c r="AX6" s="94"/>
      <c r="AY6" s="147" t="s">
        <v>3</v>
      </c>
      <c r="AZ6" s="149" t="s">
        <v>2</v>
      </c>
      <c r="BA6" s="145" t="s">
        <v>5</v>
      </c>
      <c r="BB6" s="171" t="s">
        <v>4</v>
      </c>
      <c r="BC6" s="103"/>
      <c r="BD6" s="103"/>
      <c r="BE6" s="1"/>
    </row>
    <row r="7" spans="1:60" s="3" customFormat="1" ht="13.5" thickBot="1" x14ac:dyDescent="0.25">
      <c r="A7" s="137"/>
      <c r="B7" s="139"/>
      <c r="C7" s="21" t="s">
        <v>20</v>
      </c>
      <c r="D7" s="22" t="s">
        <v>21</v>
      </c>
      <c r="E7" s="22" t="s">
        <v>20</v>
      </c>
      <c r="F7" s="22" t="s">
        <v>21</v>
      </c>
      <c r="G7" s="22" t="s">
        <v>20</v>
      </c>
      <c r="H7" s="19" t="s">
        <v>21</v>
      </c>
      <c r="I7" s="77" t="s">
        <v>19</v>
      </c>
      <c r="K7" s="137"/>
      <c r="L7" s="139"/>
      <c r="M7" s="21" t="s">
        <v>20</v>
      </c>
      <c r="N7" s="22" t="s">
        <v>21</v>
      </c>
      <c r="O7" s="22" t="s">
        <v>20</v>
      </c>
      <c r="P7" s="22" t="s">
        <v>21</v>
      </c>
      <c r="Q7" s="22" t="s">
        <v>20</v>
      </c>
      <c r="R7" s="19" t="s">
        <v>21</v>
      </c>
      <c r="S7" s="77" t="s">
        <v>19</v>
      </c>
      <c r="U7" s="137"/>
      <c r="V7" s="139"/>
      <c r="W7" s="21" t="s">
        <v>20</v>
      </c>
      <c r="X7" s="22" t="s">
        <v>21</v>
      </c>
      <c r="Y7" s="22" t="s">
        <v>20</v>
      </c>
      <c r="Z7" s="22" t="s">
        <v>21</v>
      </c>
      <c r="AA7" s="22" t="s">
        <v>20</v>
      </c>
      <c r="AB7" s="19" t="s">
        <v>21</v>
      </c>
      <c r="AC7" s="77" t="s">
        <v>19</v>
      </c>
      <c r="AE7" s="148"/>
      <c r="AF7" s="150"/>
      <c r="AG7" s="146"/>
      <c r="AH7" s="91"/>
      <c r="AI7" s="93"/>
      <c r="AJ7" s="93"/>
      <c r="AK7" s="93"/>
      <c r="AL7" s="93"/>
      <c r="AM7" s="93"/>
      <c r="AN7" s="95"/>
      <c r="AO7" s="148"/>
      <c r="AP7" s="150"/>
      <c r="AQ7" s="146"/>
      <c r="AR7" s="91"/>
      <c r="AS7" s="93"/>
      <c r="AT7" s="93"/>
      <c r="AU7" s="93"/>
      <c r="AV7" s="93"/>
      <c r="AW7" s="93"/>
      <c r="AX7" s="95"/>
      <c r="AY7" s="148"/>
      <c r="AZ7" s="150"/>
      <c r="BA7" s="146"/>
      <c r="BB7" s="172"/>
      <c r="BC7" s="103"/>
      <c r="BD7" s="103"/>
      <c r="BE7" s="1"/>
    </row>
    <row r="8" spans="1:60" s="34" customFormat="1" ht="18.75" customHeight="1" x14ac:dyDescent="0.2">
      <c r="A8" s="116">
        <v>44927</v>
      </c>
      <c r="B8" s="27">
        <f t="shared" ref="B8:B38" si="0">IF(A8="","",WEEKDAY(A8))</f>
        <v>1</v>
      </c>
      <c r="C8" s="80"/>
      <c r="D8" s="81"/>
      <c r="E8" s="81"/>
      <c r="F8" s="81"/>
      <c r="G8" s="81"/>
      <c r="H8" s="82"/>
      <c r="I8" s="99" t="str">
        <f t="shared" ref="I8" si="1">IF(COUNTA(C8:H8)&lt;2,"",ROUND((IF(C8*D8=0,0,D8-C8)+IF(F8*E8=0,0,F8-E8)+IF(H8*G8=0,0,H8-G8))*24,2))</f>
        <v/>
      </c>
      <c r="J8" s="28"/>
      <c r="K8" s="117">
        <f>IF(OR(A8="",YEAR(MAX(A8:A38)+7)&gt;YEAR($BB$8)),"",MAX(A8:A38)+1)</f>
        <v>44958</v>
      </c>
      <c r="L8" s="27">
        <f t="shared" ref="L8:L38" si="2">IF(K8="","",WEEKDAY(K8))</f>
        <v>4</v>
      </c>
      <c r="M8" s="80"/>
      <c r="N8" s="81"/>
      <c r="O8" s="81"/>
      <c r="P8" s="81"/>
      <c r="Q8" s="81"/>
      <c r="R8" s="82"/>
      <c r="S8" s="99" t="str">
        <f t="shared" ref="S8" si="3">IF(COUNTA(M8:R8)&lt;2,"",ROUND((IF(M8*N8=0,0,N8-M8)+IF(P8*O8=0,0,P8-O8)+IF(R8*Q8=0,0,R8-Q8))*24,2))</f>
        <v/>
      </c>
      <c r="T8" s="28"/>
      <c r="U8" s="117">
        <f>IF(OR(K8="",YEAR(MAX(K8:K38)+7)&gt;YEAR($BB$8)),"",MAX(K8:K38)+1)</f>
        <v>44986</v>
      </c>
      <c r="V8" s="27">
        <f t="shared" ref="V8:V38" si="4">IF(U8="","",WEEKDAY(U8))</f>
        <v>4</v>
      </c>
      <c r="W8" s="80"/>
      <c r="X8" s="81"/>
      <c r="Y8" s="81"/>
      <c r="Z8" s="81"/>
      <c r="AA8" s="81"/>
      <c r="AB8" s="82"/>
      <c r="AC8" s="99" t="str">
        <f t="shared" ref="AC8" si="5">IF(COUNTA(W8:AB8)&lt;2,"",ROUND((IF(W8*X8=0,0,X8-W8)+IF(Z8*Y8=0,0,Z8-Y8)+IF(AB8*AA8=0,0,AB8-AA8))*24,2))</f>
        <v/>
      </c>
      <c r="AD8" s="29"/>
      <c r="AE8" s="30">
        <f t="shared" ref="AE8:AE38" si="6">IF(A8="","",IF(OR(A8="",B8=1,B8=7,AG8=1),0,1))</f>
        <v>0</v>
      </c>
      <c r="AF8" s="31">
        <f t="shared" ref="AF8:AF38" si="7">IF(OR(B8=1,B8=7),1,0)</f>
        <v>1</v>
      </c>
      <c r="AG8" s="32">
        <f>IF(ISERROR(VLOOKUP(A8,$BB$8:$BB$20,1,FALSE)),0,1)</f>
        <v>1</v>
      </c>
      <c r="AH8" s="30"/>
      <c r="AI8" s="31"/>
      <c r="AJ8" s="31"/>
      <c r="AK8" s="31"/>
      <c r="AL8" s="31"/>
      <c r="AM8" s="31"/>
      <c r="AN8" s="32"/>
      <c r="AO8" s="30">
        <f t="shared" ref="AO8:AO38" si="8">IF(K8="","",IF(OR(K8="",L8=1,L8=7,AQ8=1),0,1))</f>
        <v>1</v>
      </c>
      <c r="AP8" s="31">
        <f t="shared" ref="AP8:AP38" si="9">IF(OR(L8=1,L8=7),1,0)</f>
        <v>0</v>
      </c>
      <c r="AQ8" s="32">
        <f>IF(ISERROR(VLOOKUP(K8,$BB$8:$BB$20,1,FALSE)),0,1)</f>
        <v>0</v>
      </c>
      <c r="AR8" s="30"/>
      <c r="AS8" s="31"/>
      <c r="AT8" s="31"/>
      <c r="AU8" s="31"/>
      <c r="AV8" s="31"/>
      <c r="AW8" s="31"/>
      <c r="AX8" s="32"/>
      <c r="AY8" s="30">
        <f t="shared" ref="AY8:AY38" si="10">IF(U8="","",IF(OR(U8="",V8=1,V8=7,BA8=1),0,1))</f>
        <v>1</v>
      </c>
      <c r="AZ8" s="31">
        <f t="shared" ref="AZ8:AZ38" si="11">IF(OR(V8=1,V8=7),1,0)</f>
        <v>0</v>
      </c>
      <c r="BA8" s="32">
        <f>IF(ISERROR(VLOOKUP(U8,$BB$8:$BB$20,1,FALSE)),0,1)</f>
        <v>0</v>
      </c>
      <c r="BB8" s="118">
        <v>44927</v>
      </c>
      <c r="BC8" s="114">
        <v>1</v>
      </c>
      <c r="BD8" s="115">
        <f>DATE(YEAR($BB$8),BC8,1)</f>
        <v>44927</v>
      </c>
    </row>
    <row r="9" spans="1:60" s="34" customFormat="1" ht="18.75" customHeight="1" x14ac:dyDescent="0.2">
      <c r="A9" s="35">
        <f t="shared" ref="A9:A38" si="12">IF(A8="","",IF(DAY(A8+1)=1,"",A8+1))</f>
        <v>44928</v>
      </c>
      <c r="B9" s="36">
        <f t="shared" si="0"/>
        <v>2</v>
      </c>
      <c r="C9" s="83"/>
      <c r="D9" s="84"/>
      <c r="E9" s="84"/>
      <c r="F9" s="84"/>
      <c r="G9" s="84"/>
      <c r="H9" s="85"/>
      <c r="I9" s="100" t="str">
        <f>IF(COUNTA(C9:H9)&lt;2,"",ROUND((IF(C9*D9=0,0,D9-C9)+IF(F9*E9=0,0,F9-E9)+IF(H9*G9=0,0,H9-G9))*24,2))</f>
        <v/>
      </c>
      <c r="J9" s="28"/>
      <c r="K9" s="35">
        <f t="shared" ref="K9:K38" si="13">IF(K8="","",IF(DAY(K8+1)=1,"",K8+1))</f>
        <v>44959</v>
      </c>
      <c r="L9" s="36">
        <f t="shared" si="2"/>
        <v>5</v>
      </c>
      <c r="M9" s="83"/>
      <c r="N9" s="84"/>
      <c r="O9" s="84"/>
      <c r="P9" s="84"/>
      <c r="Q9" s="84"/>
      <c r="R9" s="85"/>
      <c r="S9" s="100" t="str">
        <f>IF(COUNTA(M9:R9)&lt;2,"",ROUND((IF(M9*N9=0,0,N9-M9)+IF(P9*O9=0,0,P9-O9)+IF(R9*Q9=0,0,R9-Q9))*24,2))</f>
        <v/>
      </c>
      <c r="T9" s="28"/>
      <c r="U9" s="35">
        <f t="shared" ref="U9:U38" si="14">IF(U8="","",IF(DAY(U8+1)=1,"",U8+1))</f>
        <v>44987</v>
      </c>
      <c r="V9" s="36">
        <f t="shared" si="4"/>
        <v>5</v>
      </c>
      <c r="W9" s="83"/>
      <c r="X9" s="84"/>
      <c r="Y9" s="84"/>
      <c r="Z9" s="84"/>
      <c r="AA9" s="84"/>
      <c r="AB9" s="85"/>
      <c r="AC9" s="100" t="str">
        <f>IF(COUNTA(W9:AB9)&lt;2,"",ROUND((IF(W9*X9=0,0,X9-W9)+IF(Z9*Y9=0,0,Z9-Y9)+IF(AB9*AA9=0,0,AB9-AA9))*24,2))</f>
        <v/>
      </c>
      <c r="AD9" s="29"/>
      <c r="AE9" s="37">
        <f t="shared" si="6"/>
        <v>1</v>
      </c>
      <c r="AF9" s="38">
        <f t="shared" si="7"/>
        <v>0</v>
      </c>
      <c r="AG9" s="32">
        <f t="shared" ref="AG9:AG38" si="15">IF(ISERROR(VLOOKUP(A9,$BB$8:$BB$20,1,FALSE)),0,1)</f>
        <v>0</v>
      </c>
      <c r="AH9" s="37"/>
      <c r="AI9" s="38"/>
      <c r="AJ9" s="38"/>
      <c r="AK9" s="38"/>
      <c r="AL9" s="38"/>
      <c r="AM9" s="38"/>
      <c r="AN9" s="39"/>
      <c r="AO9" s="37">
        <f t="shared" si="8"/>
        <v>1</v>
      </c>
      <c r="AP9" s="38">
        <f t="shared" si="9"/>
        <v>0</v>
      </c>
      <c r="AQ9" s="32">
        <f t="shared" ref="AQ9:AQ38" si="16">IF(ISERROR(VLOOKUP(K9,$BB$8:$BB$20,1,FALSE)),0,1)</f>
        <v>0</v>
      </c>
      <c r="AR9" s="37"/>
      <c r="AS9" s="38"/>
      <c r="AT9" s="38"/>
      <c r="AU9" s="38"/>
      <c r="AV9" s="38"/>
      <c r="AW9" s="38"/>
      <c r="AX9" s="39"/>
      <c r="AY9" s="37">
        <f t="shared" si="10"/>
        <v>1</v>
      </c>
      <c r="AZ9" s="38">
        <f t="shared" si="11"/>
        <v>0</v>
      </c>
      <c r="BA9" s="32">
        <f t="shared" ref="BA9:BA38" si="17">IF(ISERROR(VLOOKUP(U9,$BB$8:$BB$20,1,FALSE)),0,1)</f>
        <v>0</v>
      </c>
      <c r="BB9" s="102">
        <v>45023</v>
      </c>
      <c r="BC9" s="114">
        <v>2</v>
      </c>
      <c r="BD9" s="115">
        <f t="shared" ref="BD9:BD19" si="18">DATE(YEAR($BB$8),BC9,1)</f>
        <v>44958</v>
      </c>
    </row>
    <row r="10" spans="1:60" s="34" customFormat="1" ht="18.75" customHeight="1" x14ac:dyDescent="0.2">
      <c r="A10" s="35">
        <f t="shared" si="12"/>
        <v>44929</v>
      </c>
      <c r="B10" s="36">
        <f t="shared" si="0"/>
        <v>3</v>
      </c>
      <c r="C10" s="83"/>
      <c r="D10" s="84"/>
      <c r="E10" s="84"/>
      <c r="F10" s="84"/>
      <c r="G10" s="84"/>
      <c r="H10" s="85"/>
      <c r="I10" s="100" t="str">
        <f t="shared" ref="I10:I38" si="19">IF(COUNTA(C10:H10)&lt;2,"",ROUND((IF(C10*D10=0,0,D10-C10)+IF(F10*E10=0,0,F10-E10)+IF(H10*G10=0,0,H10-G10))*24,2))</f>
        <v/>
      </c>
      <c r="J10" s="28"/>
      <c r="K10" s="35">
        <f t="shared" si="13"/>
        <v>44960</v>
      </c>
      <c r="L10" s="36">
        <f t="shared" si="2"/>
        <v>6</v>
      </c>
      <c r="M10" s="83"/>
      <c r="N10" s="84"/>
      <c r="O10" s="84"/>
      <c r="P10" s="84"/>
      <c r="Q10" s="84"/>
      <c r="R10" s="85"/>
      <c r="S10" s="100" t="str">
        <f t="shared" ref="S10:S38" si="20">IF(COUNTA(M10:R10)&lt;2,"",ROUND((IF(M10*N10=0,0,N10-M10)+IF(P10*O10=0,0,P10-O10)+IF(R10*Q10=0,0,R10-Q10))*24,2))</f>
        <v/>
      </c>
      <c r="T10" s="28"/>
      <c r="U10" s="35">
        <f t="shared" si="14"/>
        <v>44988</v>
      </c>
      <c r="V10" s="36">
        <f t="shared" si="4"/>
        <v>6</v>
      </c>
      <c r="W10" s="83"/>
      <c r="X10" s="84"/>
      <c r="Y10" s="84"/>
      <c r="Z10" s="84"/>
      <c r="AA10" s="84"/>
      <c r="AB10" s="85"/>
      <c r="AC10" s="100" t="str">
        <f t="shared" ref="AC10:AC38" si="21">IF(COUNTA(W10:AB10)&lt;2,"",ROUND((IF(W10*X10=0,0,X10-W10)+IF(Z10*Y10=0,0,Z10-Y10)+IF(AB10*AA10=0,0,AB10-AA10))*24,2))</f>
        <v/>
      </c>
      <c r="AD10" s="29"/>
      <c r="AE10" s="37">
        <f t="shared" si="6"/>
        <v>1</v>
      </c>
      <c r="AF10" s="38">
        <f t="shared" si="7"/>
        <v>0</v>
      </c>
      <c r="AG10" s="32">
        <f t="shared" si="15"/>
        <v>0</v>
      </c>
      <c r="AH10" s="37"/>
      <c r="AI10" s="38"/>
      <c r="AJ10" s="38"/>
      <c r="AK10" s="38"/>
      <c r="AL10" s="38"/>
      <c r="AM10" s="38"/>
      <c r="AN10" s="39"/>
      <c r="AO10" s="37">
        <f t="shared" si="8"/>
        <v>1</v>
      </c>
      <c r="AP10" s="38">
        <f t="shared" si="9"/>
        <v>0</v>
      </c>
      <c r="AQ10" s="32">
        <f t="shared" si="16"/>
        <v>0</v>
      </c>
      <c r="AR10" s="37"/>
      <c r="AS10" s="38"/>
      <c r="AT10" s="38"/>
      <c r="AU10" s="38"/>
      <c r="AV10" s="38"/>
      <c r="AW10" s="38"/>
      <c r="AX10" s="39"/>
      <c r="AY10" s="37">
        <f t="shared" si="10"/>
        <v>1</v>
      </c>
      <c r="AZ10" s="38">
        <f t="shared" si="11"/>
        <v>0</v>
      </c>
      <c r="BA10" s="32">
        <f t="shared" si="17"/>
        <v>0</v>
      </c>
      <c r="BB10" s="102">
        <v>45026</v>
      </c>
      <c r="BC10" s="114">
        <v>3</v>
      </c>
      <c r="BD10" s="115">
        <f t="shared" si="18"/>
        <v>44986</v>
      </c>
    </row>
    <row r="11" spans="1:60" s="34" customFormat="1" ht="18.75" customHeight="1" x14ac:dyDescent="0.2">
      <c r="A11" s="35">
        <f t="shared" si="12"/>
        <v>44930</v>
      </c>
      <c r="B11" s="36">
        <f t="shared" si="0"/>
        <v>4</v>
      </c>
      <c r="C11" s="83"/>
      <c r="D11" s="84"/>
      <c r="E11" s="84"/>
      <c r="F11" s="84"/>
      <c r="G11" s="84"/>
      <c r="H11" s="85"/>
      <c r="I11" s="100" t="str">
        <f t="shared" si="19"/>
        <v/>
      </c>
      <c r="J11" s="28"/>
      <c r="K11" s="35">
        <f t="shared" si="13"/>
        <v>44961</v>
      </c>
      <c r="L11" s="36">
        <f t="shared" si="2"/>
        <v>7</v>
      </c>
      <c r="M11" s="83"/>
      <c r="N11" s="84"/>
      <c r="O11" s="84"/>
      <c r="P11" s="84"/>
      <c r="Q11" s="84"/>
      <c r="R11" s="85"/>
      <c r="S11" s="100" t="str">
        <f t="shared" si="20"/>
        <v/>
      </c>
      <c r="T11" s="28"/>
      <c r="U11" s="35">
        <f t="shared" si="14"/>
        <v>44989</v>
      </c>
      <c r="V11" s="36">
        <f t="shared" si="4"/>
        <v>7</v>
      </c>
      <c r="W11" s="83"/>
      <c r="X11" s="84"/>
      <c r="Y11" s="84"/>
      <c r="Z11" s="84"/>
      <c r="AA11" s="84"/>
      <c r="AB11" s="85"/>
      <c r="AC11" s="100" t="str">
        <f t="shared" si="21"/>
        <v/>
      </c>
      <c r="AD11" s="29"/>
      <c r="AE11" s="37">
        <f t="shared" si="6"/>
        <v>1</v>
      </c>
      <c r="AF11" s="38">
        <f t="shared" si="7"/>
        <v>0</v>
      </c>
      <c r="AG11" s="32">
        <f t="shared" si="15"/>
        <v>0</v>
      </c>
      <c r="AH11" s="37"/>
      <c r="AI11" s="38"/>
      <c r="AJ11" s="38"/>
      <c r="AK11" s="38"/>
      <c r="AL11" s="38"/>
      <c r="AM11" s="38"/>
      <c r="AN11" s="39"/>
      <c r="AO11" s="37">
        <f t="shared" si="8"/>
        <v>0</v>
      </c>
      <c r="AP11" s="38">
        <f t="shared" si="9"/>
        <v>1</v>
      </c>
      <c r="AQ11" s="32">
        <f t="shared" si="16"/>
        <v>0</v>
      </c>
      <c r="AR11" s="37"/>
      <c r="AS11" s="38"/>
      <c r="AT11" s="38"/>
      <c r="AU11" s="38"/>
      <c r="AV11" s="38"/>
      <c r="AW11" s="38"/>
      <c r="AX11" s="39"/>
      <c r="AY11" s="37">
        <f t="shared" si="10"/>
        <v>0</v>
      </c>
      <c r="AZ11" s="38">
        <f t="shared" si="11"/>
        <v>1</v>
      </c>
      <c r="BA11" s="32">
        <f t="shared" si="17"/>
        <v>0</v>
      </c>
      <c r="BB11" s="102">
        <v>45047</v>
      </c>
      <c r="BC11" s="114">
        <v>4</v>
      </c>
      <c r="BD11" s="115">
        <f t="shared" si="18"/>
        <v>45017</v>
      </c>
    </row>
    <row r="12" spans="1:60" s="34" customFormat="1" ht="18.75" customHeight="1" x14ac:dyDescent="0.2">
      <c r="A12" s="35">
        <f t="shared" si="12"/>
        <v>44931</v>
      </c>
      <c r="B12" s="36">
        <f t="shared" si="0"/>
        <v>5</v>
      </c>
      <c r="C12" s="83"/>
      <c r="D12" s="84"/>
      <c r="E12" s="84"/>
      <c r="F12" s="84"/>
      <c r="G12" s="84"/>
      <c r="H12" s="85"/>
      <c r="I12" s="100" t="str">
        <f t="shared" si="19"/>
        <v/>
      </c>
      <c r="J12" s="28"/>
      <c r="K12" s="35">
        <f t="shared" si="13"/>
        <v>44962</v>
      </c>
      <c r="L12" s="36">
        <f t="shared" si="2"/>
        <v>1</v>
      </c>
      <c r="M12" s="83"/>
      <c r="N12" s="84"/>
      <c r="O12" s="84"/>
      <c r="P12" s="84"/>
      <c r="Q12" s="84"/>
      <c r="R12" s="85"/>
      <c r="S12" s="100" t="str">
        <f t="shared" si="20"/>
        <v/>
      </c>
      <c r="T12" s="28"/>
      <c r="U12" s="35">
        <f t="shared" si="14"/>
        <v>44990</v>
      </c>
      <c r="V12" s="36">
        <f t="shared" si="4"/>
        <v>1</v>
      </c>
      <c r="W12" s="83"/>
      <c r="X12" s="84"/>
      <c r="Y12" s="84"/>
      <c r="Z12" s="84"/>
      <c r="AA12" s="84"/>
      <c r="AB12" s="85"/>
      <c r="AC12" s="100" t="str">
        <f t="shared" si="21"/>
        <v/>
      </c>
      <c r="AD12" s="29"/>
      <c r="AE12" s="37">
        <f t="shared" si="6"/>
        <v>1</v>
      </c>
      <c r="AF12" s="38">
        <f t="shared" si="7"/>
        <v>0</v>
      </c>
      <c r="AG12" s="32">
        <f t="shared" si="15"/>
        <v>0</v>
      </c>
      <c r="AH12" s="37"/>
      <c r="AI12" s="38"/>
      <c r="AJ12" s="38"/>
      <c r="AK12" s="38"/>
      <c r="AL12" s="38"/>
      <c r="AM12" s="38"/>
      <c r="AN12" s="39"/>
      <c r="AO12" s="37">
        <f t="shared" si="8"/>
        <v>0</v>
      </c>
      <c r="AP12" s="38">
        <f t="shared" si="9"/>
        <v>1</v>
      </c>
      <c r="AQ12" s="32">
        <f t="shared" si="16"/>
        <v>0</v>
      </c>
      <c r="AR12" s="37"/>
      <c r="AS12" s="38"/>
      <c r="AT12" s="38"/>
      <c r="AU12" s="38"/>
      <c r="AV12" s="38"/>
      <c r="AW12" s="38"/>
      <c r="AX12" s="39"/>
      <c r="AY12" s="37">
        <f t="shared" si="10"/>
        <v>0</v>
      </c>
      <c r="AZ12" s="38">
        <f t="shared" si="11"/>
        <v>1</v>
      </c>
      <c r="BA12" s="32">
        <f t="shared" si="17"/>
        <v>0</v>
      </c>
      <c r="BB12" s="102">
        <v>45054</v>
      </c>
      <c r="BC12" s="114">
        <v>5</v>
      </c>
      <c r="BD12" s="115">
        <f t="shared" si="18"/>
        <v>45047</v>
      </c>
    </row>
    <row r="13" spans="1:60" s="34" customFormat="1" ht="18.75" customHeight="1" x14ac:dyDescent="0.2">
      <c r="A13" s="35">
        <f t="shared" si="12"/>
        <v>44932</v>
      </c>
      <c r="B13" s="36">
        <f t="shared" si="0"/>
        <v>6</v>
      </c>
      <c r="C13" s="83"/>
      <c r="D13" s="84"/>
      <c r="E13" s="84"/>
      <c r="F13" s="84"/>
      <c r="G13" s="84"/>
      <c r="H13" s="85"/>
      <c r="I13" s="100" t="str">
        <f t="shared" si="19"/>
        <v/>
      </c>
      <c r="J13" s="28"/>
      <c r="K13" s="35">
        <f t="shared" si="13"/>
        <v>44963</v>
      </c>
      <c r="L13" s="36">
        <f t="shared" si="2"/>
        <v>2</v>
      </c>
      <c r="M13" s="83"/>
      <c r="N13" s="84"/>
      <c r="O13" s="84"/>
      <c r="P13" s="84"/>
      <c r="Q13" s="84"/>
      <c r="R13" s="85"/>
      <c r="S13" s="100" t="str">
        <f t="shared" si="20"/>
        <v/>
      </c>
      <c r="T13" s="28"/>
      <c r="U13" s="35">
        <f t="shared" si="14"/>
        <v>44991</v>
      </c>
      <c r="V13" s="36">
        <f t="shared" si="4"/>
        <v>2</v>
      </c>
      <c r="W13" s="83"/>
      <c r="X13" s="84"/>
      <c r="Y13" s="84"/>
      <c r="Z13" s="84"/>
      <c r="AA13" s="84"/>
      <c r="AB13" s="85"/>
      <c r="AC13" s="100" t="str">
        <f t="shared" si="21"/>
        <v/>
      </c>
      <c r="AD13" s="29"/>
      <c r="AE13" s="37">
        <f t="shared" si="6"/>
        <v>1</v>
      </c>
      <c r="AF13" s="38">
        <f t="shared" si="7"/>
        <v>0</v>
      </c>
      <c r="AG13" s="32">
        <f t="shared" si="15"/>
        <v>0</v>
      </c>
      <c r="AH13" s="37"/>
      <c r="AI13" s="38"/>
      <c r="AJ13" s="38"/>
      <c r="AK13" s="38"/>
      <c r="AL13" s="38"/>
      <c r="AM13" s="38"/>
      <c r="AN13" s="39"/>
      <c r="AO13" s="37">
        <f t="shared" si="8"/>
        <v>1</v>
      </c>
      <c r="AP13" s="38">
        <f t="shared" si="9"/>
        <v>0</v>
      </c>
      <c r="AQ13" s="32">
        <f t="shared" si="16"/>
        <v>0</v>
      </c>
      <c r="AR13" s="37"/>
      <c r="AS13" s="38"/>
      <c r="AT13" s="38"/>
      <c r="AU13" s="38"/>
      <c r="AV13" s="38"/>
      <c r="AW13" s="38"/>
      <c r="AX13" s="39"/>
      <c r="AY13" s="37">
        <f t="shared" si="10"/>
        <v>1</v>
      </c>
      <c r="AZ13" s="38">
        <f t="shared" si="11"/>
        <v>0</v>
      </c>
      <c r="BA13" s="32">
        <f t="shared" si="17"/>
        <v>0</v>
      </c>
      <c r="BB13" s="102">
        <v>45112</v>
      </c>
      <c r="BC13" s="114">
        <v>6</v>
      </c>
      <c r="BD13" s="115">
        <f t="shared" si="18"/>
        <v>45078</v>
      </c>
    </row>
    <row r="14" spans="1:60" s="34" customFormat="1" ht="18.75" customHeight="1" x14ac:dyDescent="0.2">
      <c r="A14" s="35">
        <f t="shared" si="12"/>
        <v>44933</v>
      </c>
      <c r="B14" s="36">
        <f t="shared" si="0"/>
        <v>7</v>
      </c>
      <c r="C14" s="83"/>
      <c r="D14" s="84"/>
      <c r="E14" s="84"/>
      <c r="F14" s="84"/>
      <c r="G14" s="84"/>
      <c r="H14" s="85"/>
      <c r="I14" s="100" t="str">
        <f t="shared" si="19"/>
        <v/>
      </c>
      <c r="J14" s="28"/>
      <c r="K14" s="35">
        <f t="shared" si="13"/>
        <v>44964</v>
      </c>
      <c r="L14" s="36">
        <f t="shared" si="2"/>
        <v>3</v>
      </c>
      <c r="M14" s="83"/>
      <c r="N14" s="84"/>
      <c r="O14" s="84"/>
      <c r="P14" s="84"/>
      <c r="Q14" s="84"/>
      <c r="R14" s="85"/>
      <c r="S14" s="100" t="str">
        <f t="shared" si="20"/>
        <v/>
      </c>
      <c r="T14" s="28"/>
      <c r="U14" s="35">
        <f t="shared" si="14"/>
        <v>44992</v>
      </c>
      <c r="V14" s="36">
        <f t="shared" si="4"/>
        <v>3</v>
      </c>
      <c r="W14" s="83"/>
      <c r="X14" s="84"/>
      <c r="Y14" s="84"/>
      <c r="Z14" s="84"/>
      <c r="AA14" s="84"/>
      <c r="AB14" s="85"/>
      <c r="AC14" s="100" t="str">
        <f t="shared" si="21"/>
        <v/>
      </c>
      <c r="AD14" s="29"/>
      <c r="AE14" s="37">
        <f t="shared" si="6"/>
        <v>0</v>
      </c>
      <c r="AF14" s="38">
        <f t="shared" si="7"/>
        <v>1</v>
      </c>
      <c r="AG14" s="32">
        <f t="shared" si="15"/>
        <v>0</v>
      </c>
      <c r="AH14" s="37"/>
      <c r="AI14" s="38"/>
      <c r="AJ14" s="38"/>
      <c r="AK14" s="38"/>
      <c r="AL14" s="38"/>
      <c r="AM14" s="38"/>
      <c r="AN14" s="39"/>
      <c r="AO14" s="37">
        <f t="shared" si="8"/>
        <v>1</v>
      </c>
      <c r="AP14" s="38">
        <f t="shared" si="9"/>
        <v>0</v>
      </c>
      <c r="AQ14" s="32">
        <f t="shared" si="16"/>
        <v>0</v>
      </c>
      <c r="AR14" s="37"/>
      <c r="AS14" s="38"/>
      <c r="AT14" s="38"/>
      <c r="AU14" s="38"/>
      <c r="AV14" s="38"/>
      <c r="AW14" s="38"/>
      <c r="AX14" s="39"/>
      <c r="AY14" s="37">
        <f t="shared" si="10"/>
        <v>1</v>
      </c>
      <c r="AZ14" s="38">
        <f t="shared" si="11"/>
        <v>0</v>
      </c>
      <c r="BA14" s="32">
        <f t="shared" si="17"/>
        <v>0</v>
      </c>
      <c r="BB14" s="102">
        <v>45113</v>
      </c>
      <c r="BC14" s="114">
        <v>7</v>
      </c>
      <c r="BD14" s="115">
        <f t="shared" si="18"/>
        <v>45108</v>
      </c>
    </row>
    <row r="15" spans="1:60" s="34" customFormat="1" ht="18.75" customHeight="1" x14ac:dyDescent="0.2">
      <c r="A15" s="35">
        <f t="shared" si="12"/>
        <v>44934</v>
      </c>
      <c r="B15" s="36">
        <f t="shared" si="0"/>
        <v>1</v>
      </c>
      <c r="C15" s="83"/>
      <c r="D15" s="84"/>
      <c r="E15" s="84"/>
      <c r="F15" s="84"/>
      <c r="G15" s="84"/>
      <c r="H15" s="85"/>
      <c r="I15" s="100" t="str">
        <f t="shared" si="19"/>
        <v/>
      </c>
      <c r="J15" s="28"/>
      <c r="K15" s="35">
        <f t="shared" si="13"/>
        <v>44965</v>
      </c>
      <c r="L15" s="36">
        <f t="shared" si="2"/>
        <v>4</v>
      </c>
      <c r="M15" s="83"/>
      <c r="N15" s="84"/>
      <c r="O15" s="84"/>
      <c r="P15" s="84"/>
      <c r="Q15" s="84"/>
      <c r="R15" s="85"/>
      <c r="S15" s="100" t="str">
        <f t="shared" si="20"/>
        <v/>
      </c>
      <c r="T15" s="28"/>
      <c r="U15" s="35">
        <f t="shared" si="14"/>
        <v>44993</v>
      </c>
      <c r="V15" s="36">
        <f t="shared" si="4"/>
        <v>4</v>
      </c>
      <c r="W15" s="83"/>
      <c r="X15" s="84"/>
      <c r="Y15" s="84"/>
      <c r="Z15" s="84"/>
      <c r="AA15" s="84"/>
      <c r="AB15" s="85"/>
      <c r="AC15" s="100" t="str">
        <f t="shared" si="21"/>
        <v/>
      </c>
      <c r="AD15" s="29"/>
      <c r="AE15" s="37">
        <f t="shared" si="6"/>
        <v>0</v>
      </c>
      <c r="AF15" s="38">
        <f t="shared" si="7"/>
        <v>1</v>
      </c>
      <c r="AG15" s="32">
        <f t="shared" si="15"/>
        <v>0</v>
      </c>
      <c r="AH15" s="37"/>
      <c r="AI15" s="38"/>
      <c r="AJ15" s="38"/>
      <c r="AK15" s="38"/>
      <c r="AL15" s="38"/>
      <c r="AM15" s="38"/>
      <c r="AN15" s="39"/>
      <c r="AO15" s="37">
        <f t="shared" si="8"/>
        <v>1</v>
      </c>
      <c r="AP15" s="38">
        <f t="shared" si="9"/>
        <v>0</v>
      </c>
      <c r="AQ15" s="32">
        <f t="shared" si="16"/>
        <v>0</v>
      </c>
      <c r="AR15" s="37"/>
      <c r="AS15" s="38"/>
      <c r="AT15" s="38"/>
      <c r="AU15" s="38"/>
      <c r="AV15" s="38"/>
      <c r="AW15" s="38"/>
      <c r="AX15" s="39"/>
      <c r="AY15" s="37">
        <f t="shared" si="10"/>
        <v>1</v>
      </c>
      <c r="AZ15" s="38">
        <f t="shared" si="11"/>
        <v>0</v>
      </c>
      <c r="BA15" s="32">
        <f t="shared" si="17"/>
        <v>0</v>
      </c>
      <c r="BB15" s="102">
        <v>45197</v>
      </c>
      <c r="BC15" s="114">
        <v>8</v>
      </c>
      <c r="BD15" s="115">
        <f t="shared" si="18"/>
        <v>45139</v>
      </c>
    </row>
    <row r="16" spans="1:60" s="34" customFormat="1" ht="18.75" customHeight="1" x14ac:dyDescent="0.2">
      <c r="A16" s="35">
        <f t="shared" si="12"/>
        <v>44935</v>
      </c>
      <c r="B16" s="36">
        <f t="shared" si="0"/>
        <v>2</v>
      </c>
      <c r="C16" s="83"/>
      <c r="D16" s="84"/>
      <c r="E16" s="84"/>
      <c r="F16" s="84"/>
      <c r="G16" s="84"/>
      <c r="H16" s="85"/>
      <c r="I16" s="100" t="str">
        <f t="shared" si="19"/>
        <v/>
      </c>
      <c r="J16" s="28"/>
      <c r="K16" s="35">
        <f t="shared" si="13"/>
        <v>44966</v>
      </c>
      <c r="L16" s="36">
        <f t="shared" si="2"/>
        <v>5</v>
      </c>
      <c r="M16" s="83"/>
      <c r="N16" s="84"/>
      <c r="O16" s="84"/>
      <c r="P16" s="84"/>
      <c r="Q16" s="84"/>
      <c r="R16" s="85"/>
      <c r="S16" s="100" t="str">
        <f t="shared" si="20"/>
        <v/>
      </c>
      <c r="T16" s="28"/>
      <c r="U16" s="35">
        <f t="shared" si="14"/>
        <v>44994</v>
      </c>
      <c r="V16" s="36">
        <f t="shared" si="4"/>
        <v>5</v>
      </c>
      <c r="W16" s="83"/>
      <c r="X16" s="84"/>
      <c r="Y16" s="84"/>
      <c r="Z16" s="84"/>
      <c r="AA16" s="84"/>
      <c r="AB16" s="85"/>
      <c r="AC16" s="100" t="str">
        <f t="shared" si="21"/>
        <v/>
      </c>
      <c r="AD16" s="29"/>
      <c r="AE16" s="37">
        <f t="shared" si="6"/>
        <v>1</v>
      </c>
      <c r="AF16" s="38">
        <f t="shared" si="7"/>
        <v>0</v>
      </c>
      <c r="AG16" s="32">
        <f t="shared" si="15"/>
        <v>0</v>
      </c>
      <c r="AH16" s="37"/>
      <c r="AI16" s="38"/>
      <c r="AJ16" s="38"/>
      <c r="AK16" s="38"/>
      <c r="AL16" s="38"/>
      <c r="AM16" s="38"/>
      <c r="AN16" s="39"/>
      <c r="AO16" s="37">
        <f t="shared" si="8"/>
        <v>1</v>
      </c>
      <c r="AP16" s="38">
        <f t="shared" si="9"/>
        <v>0</v>
      </c>
      <c r="AQ16" s="32">
        <f t="shared" si="16"/>
        <v>0</v>
      </c>
      <c r="AR16" s="37"/>
      <c r="AS16" s="38"/>
      <c r="AT16" s="38"/>
      <c r="AU16" s="38"/>
      <c r="AV16" s="38"/>
      <c r="AW16" s="38"/>
      <c r="AX16" s="39"/>
      <c r="AY16" s="37">
        <f t="shared" si="10"/>
        <v>1</v>
      </c>
      <c r="AZ16" s="38">
        <f t="shared" si="11"/>
        <v>0</v>
      </c>
      <c r="BA16" s="32">
        <f t="shared" si="17"/>
        <v>0</v>
      </c>
      <c r="BB16" s="102">
        <v>45227</v>
      </c>
      <c r="BC16" s="114">
        <v>9</v>
      </c>
      <c r="BD16" s="115">
        <f t="shared" si="18"/>
        <v>45170</v>
      </c>
    </row>
    <row r="17" spans="1:56" s="34" customFormat="1" ht="18.75" customHeight="1" x14ac:dyDescent="0.2">
      <c r="A17" s="35">
        <f t="shared" si="12"/>
        <v>44936</v>
      </c>
      <c r="B17" s="36">
        <f t="shared" si="0"/>
        <v>3</v>
      </c>
      <c r="C17" s="83"/>
      <c r="D17" s="84"/>
      <c r="E17" s="84"/>
      <c r="F17" s="84"/>
      <c r="G17" s="84"/>
      <c r="H17" s="85"/>
      <c r="I17" s="100" t="str">
        <f t="shared" si="19"/>
        <v/>
      </c>
      <c r="J17" s="28"/>
      <c r="K17" s="35">
        <f t="shared" si="13"/>
        <v>44967</v>
      </c>
      <c r="L17" s="36">
        <f t="shared" si="2"/>
        <v>6</v>
      </c>
      <c r="M17" s="83"/>
      <c r="N17" s="84"/>
      <c r="O17" s="84"/>
      <c r="P17" s="84"/>
      <c r="Q17" s="84"/>
      <c r="R17" s="85"/>
      <c r="S17" s="100" t="str">
        <f t="shared" si="20"/>
        <v/>
      </c>
      <c r="T17" s="28"/>
      <c r="U17" s="35">
        <f t="shared" si="14"/>
        <v>44995</v>
      </c>
      <c r="V17" s="36">
        <f t="shared" si="4"/>
        <v>6</v>
      </c>
      <c r="W17" s="83"/>
      <c r="X17" s="84"/>
      <c r="Y17" s="84"/>
      <c r="Z17" s="84"/>
      <c r="AA17" s="84"/>
      <c r="AB17" s="85"/>
      <c r="AC17" s="100" t="str">
        <f t="shared" si="21"/>
        <v/>
      </c>
      <c r="AD17" s="29"/>
      <c r="AE17" s="37">
        <f t="shared" si="6"/>
        <v>1</v>
      </c>
      <c r="AF17" s="38">
        <f t="shared" si="7"/>
        <v>0</v>
      </c>
      <c r="AG17" s="32">
        <f t="shared" si="15"/>
        <v>0</v>
      </c>
      <c r="AH17" s="37"/>
      <c r="AI17" s="38"/>
      <c r="AJ17" s="38"/>
      <c r="AK17" s="38"/>
      <c r="AL17" s="38"/>
      <c r="AM17" s="38"/>
      <c r="AN17" s="39"/>
      <c r="AO17" s="37">
        <f t="shared" si="8"/>
        <v>1</v>
      </c>
      <c r="AP17" s="38">
        <f t="shared" si="9"/>
        <v>0</v>
      </c>
      <c r="AQ17" s="32">
        <f t="shared" si="16"/>
        <v>0</v>
      </c>
      <c r="AR17" s="37"/>
      <c r="AS17" s="38"/>
      <c r="AT17" s="38"/>
      <c r="AU17" s="38"/>
      <c r="AV17" s="38"/>
      <c r="AW17" s="38"/>
      <c r="AX17" s="39"/>
      <c r="AY17" s="37">
        <f t="shared" si="10"/>
        <v>1</v>
      </c>
      <c r="AZ17" s="38">
        <f t="shared" si="11"/>
        <v>0</v>
      </c>
      <c r="BA17" s="32">
        <f t="shared" si="17"/>
        <v>0</v>
      </c>
      <c r="BB17" s="102">
        <v>45247</v>
      </c>
      <c r="BC17" s="114">
        <v>10</v>
      </c>
      <c r="BD17" s="115">
        <f t="shared" si="18"/>
        <v>45200</v>
      </c>
    </row>
    <row r="18" spans="1:56" s="34" customFormat="1" ht="18.75" customHeight="1" x14ac:dyDescent="0.2">
      <c r="A18" s="35">
        <f t="shared" si="12"/>
        <v>44937</v>
      </c>
      <c r="B18" s="36">
        <f t="shared" si="0"/>
        <v>4</v>
      </c>
      <c r="C18" s="83"/>
      <c r="D18" s="84"/>
      <c r="E18" s="84"/>
      <c r="F18" s="84"/>
      <c r="G18" s="84"/>
      <c r="H18" s="85"/>
      <c r="I18" s="100" t="str">
        <f t="shared" si="19"/>
        <v/>
      </c>
      <c r="J18" s="28"/>
      <c r="K18" s="35">
        <f t="shared" si="13"/>
        <v>44968</v>
      </c>
      <c r="L18" s="36">
        <f t="shared" si="2"/>
        <v>7</v>
      </c>
      <c r="M18" s="83"/>
      <c r="N18" s="84"/>
      <c r="O18" s="84"/>
      <c r="P18" s="84"/>
      <c r="Q18" s="84"/>
      <c r="R18" s="85"/>
      <c r="S18" s="100" t="str">
        <f t="shared" si="20"/>
        <v/>
      </c>
      <c r="T18" s="28"/>
      <c r="U18" s="35">
        <f t="shared" si="14"/>
        <v>44996</v>
      </c>
      <c r="V18" s="36">
        <f t="shared" si="4"/>
        <v>7</v>
      </c>
      <c r="W18" s="83"/>
      <c r="X18" s="84"/>
      <c r="Y18" s="84"/>
      <c r="Z18" s="84"/>
      <c r="AA18" s="84"/>
      <c r="AB18" s="85"/>
      <c r="AC18" s="100" t="str">
        <f t="shared" si="21"/>
        <v/>
      </c>
      <c r="AD18" s="29"/>
      <c r="AE18" s="37">
        <f t="shared" si="6"/>
        <v>1</v>
      </c>
      <c r="AF18" s="38">
        <f t="shared" si="7"/>
        <v>0</v>
      </c>
      <c r="AG18" s="32">
        <f t="shared" si="15"/>
        <v>0</v>
      </c>
      <c r="AH18" s="37"/>
      <c r="AI18" s="38"/>
      <c r="AJ18" s="38"/>
      <c r="AK18" s="38"/>
      <c r="AL18" s="38"/>
      <c r="AM18" s="38"/>
      <c r="AN18" s="39"/>
      <c r="AO18" s="37">
        <f t="shared" si="8"/>
        <v>0</v>
      </c>
      <c r="AP18" s="38">
        <f t="shared" si="9"/>
        <v>1</v>
      </c>
      <c r="AQ18" s="32">
        <f t="shared" si="16"/>
        <v>0</v>
      </c>
      <c r="AR18" s="37"/>
      <c r="AS18" s="38"/>
      <c r="AT18" s="38"/>
      <c r="AU18" s="38"/>
      <c r="AV18" s="38"/>
      <c r="AW18" s="38"/>
      <c r="AX18" s="39"/>
      <c r="AY18" s="37">
        <f t="shared" si="10"/>
        <v>0</v>
      </c>
      <c r="AZ18" s="38">
        <f t="shared" si="11"/>
        <v>1</v>
      </c>
      <c r="BA18" s="32">
        <f t="shared" si="17"/>
        <v>0</v>
      </c>
      <c r="BB18" s="102">
        <v>45284</v>
      </c>
      <c r="BC18" s="114">
        <v>11</v>
      </c>
      <c r="BD18" s="115">
        <f t="shared" si="18"/>
        <v>45231</v>
      </c>
    </row>
    <row r="19" spans="1:56" s="34" customFormat="1" ht="18.75" customHeight="1" x14ac:dyDescent="0.2">
      <c r="A19" s="35">
        <f t="shared" si="12"/>
        <v>44938</v>
      </c>
      <c r="B19" s="36">
        <f t="shared" si="0"/>
        <v>5</v>
      </c>
      <c r="C19" s="83"/>
      <c r="D19" s="84"/>
      <c r="E19" s="84"/>
      <c r="F19" s="84"/>
      <c r="G19" s="84"/>
      <c r="H19" s="85"/>
      <c r="I19" s="100" t="str">
        <f t="shared" si="19"/>
        <v/>
      </c>
      <c r="J19" s="28"/>
      <c r="K19" s="35">
        <f t="shared" si="13"/>
        <v>44969</v>
      </c>
      <c r="L19" s="36">
        <f t="shared" si="2"/>
        <v>1</v>
      </c>
      <c r="M19" s="83"/>
      <c r="N19" s="84"/>
      <c r="O19" s="84"/>
      <c r="P19" s="84"/>
      <c r="Q19" s="84"/>
      <c r="R19" s="85"/>
      <c r="S19" s="100" t="str">
        <f t="shared" si="20"/>
        <v/>
      </c>
      <c r="T19" s="28"/>
      <c r="U19" s="35">
        <f t="shared" si="14"/>
        <v>44997</v>
      </c>
      <c r="V19" s="36">
        <f t="shared" si="4"/>
        <v>1</v>
      </c>
      <c r="W19" s="83"/>
      <c r="X19" s="84"/>
      <c r="Y19" s="84"/>
      <c r="Z19" s="84"/>
      <c r="AA19" s="84"/>
      <c r="AB19" s="85"/>
      <c r="AC19" s="100" t="str">
        <f t="shared" si="21"/>
        <v/>
      </c>
      <c r="AD19" s="29"/>
      <c r="AE19" s="37">
        <f t="shared" si="6"/>
        <v>1</v>
      </c>
      <c r="AF19" s="38">
        <f t="shared" si="7"/>
        <v>0</v>
      </c>
      <c r="AG19" s="32">
        <f t="shared" si="15"/>
        <v>0</v>
      </c>
      <c r="AH19" s="37"/>
      <c r="AI19" s="38"/>
      <c r="AJ19" s="38"/>
      <c r="AK19" s="38"/>
      <c r="AL19" s="38"/>
      <c r="AM19" s="38"/>
      <c r="AN19" s="39"/>
      <c r="AO19" s="37">
        <f t="shared" si="8"/>
        <v>0</v>
      </c>
      <c r="AP19" s="38">
        <f t="shared" si="9"/>
        <v>1</v>
      </c>
      <c r="AQ19" s="32">
        <f t="shared" si="16"/>
        <v>0</v>
      </c>
      <c r="AR19" s="37"/>
      <c r="AS19" s="38"/>
      <c r="AT19" s="38"/>
      <c r="AU19" s="38"/>
      <c r="AV19" s="38"/>
      <c r="AW19" s="38"/>
      <c r="AX19" s="39"/>
      <c r="AY19" s="37">
        <f t="shared" si="10"/>
        <v>0</v>
      </c>
      <c r="AZ19" s="38">
        <f t="shared" si="11"/>
        <v>1</v>
      </c>
      <c r="BA19" s="32">
        <f t="shared" si="17"/>
        <v>0</v>
      </c>
      <c r="BB19" s="102">
        <v>45285</v>
      </c>
      <c r="BC19" s="114">
        <v>12</v>
      </c>
      <c r="BD19" s="115">
        <f t="shared" si="18"/>
        <v>45261</v>
      </c>
    </row>
    <row r="20" spans="1:56" s="34" customFormat="1" ht="18.75" customHeight="1" x14ac:dyDescent="0.2">
      <c r="A20" s="35">
        <f t="shared" si="12"/>
        <v>44939</v>
      </c>
      <c r="B20" s="36">
        <f t="shared" si="0"/>
        <v>6</v>
      </c>
      <c r="C20" s="83"/>
      <c r="D20" s="84"/>
      <c r="E20" s="84"/>
      <c r="F20" s="84"/>
      <c r="G20" s="84"/>
      <c r="H20" s="85"/>
      <c r="I20" s="100" t="str">
        <f t="shared" si="19"/>
        <v/>
      </c>
      <c r="J20" s="28"/>
      <c r="K20" s="35">
        <f t="shared" si="13"/>
        <v>44970</v>
      </c>
      <c r="L20" s="36">
        <f t="shared" si="2"/>
        <v>2</v>
      </c>
      <c r="M20" s="83"/>
      <c r="N20" s="84"/>
      <c r="O20" s="84"/>
      <c r="P20" s="84"/>
      <c r="Q20" s="84"/>
      <c r="R20" s="85"/>
      <c r="S20" s="100" t="str">
        <f t="shared" si="20"/>
        <v/>
      </c>
      <c r="T20" s="28"/>
      <c r="U20" s="35">
        <f t="shared" si="14"/>
        <v>44998</v>
      </c>
      <c r="V20" s="36">
        <f t="shared" si="4"/>
        <v>2</v>
      </c>
      <c r="W20" s="83"/>
      <c r="X20" s="84"/>
      <c r="Y20" s="84"/>
      <c r="Z20" s="84"/>
      <c r="AA20" s="84"/>
      <c r="AB20" s="85"/>
      <c r="AC20" s="100" t="str">
        <f t="shared" si="21"/>
        <v/>
      </c>
      <c r="AD20" s="29"/>
      <c r="AE20" s="37">
        <f t="shared" si="6"/>
        <v>1</v>
      </c>
      <c r="AF20" s="38">
        <f t="shared" si="7"/>
        <v>0</v>
      </c>
      <c r="AG20" s="32">
        <f t="shared" si="15"/>
        <v>0</v>
      </c>
      <c r="AH20" s="37"/>
      <c r="AI20" s="38"/>
      <c r="AJ20" s="38"/>
      <c r="AK20" s="38"/>
      <c r="AL20" s="38"/>
      <c r="AM20" s="38"/>
      <c r="AN20" s="39"/>
      <c r="AO20" s="37">
        <f t="shared" si="8"/>
        <v>1</v>
      </c>
      <c r="AP20" s="38">
        <f t="shared" si="9"/>
        <v>0</v>
      </c>
      <c r="AQ20" s="32">
        <f t="shared" si="16"/>
        <v>0</v>
      </c>
      <c r="AR20" s="37"/>
      <c r="AS20" s="38"/>
      <c r="AT20" s="38"/>
      <c r="AU20" s="38"/>
      <c r="AV20" s="38"/>
      <c r="AW20" s="38"/>
      <c r="AX20" s="39"/>
      <c r="AY20" s="37">
        <f t="shared" si="10"/>
        <v>1</v>
      </c>
      <c r="AZ20" s="38">
        <f t="shared" si="11"/>
        <v>0</v>
      </c>
      <c r="BA20" s="32">
        <f t="shared" si="17"/>
        <v>0</v>
      </c>
      <c r="BB20" s="102">
        <v>45286</v>
      </c>
      <c r="BC20" s="104"/>
      <c r="BD20" s="104"/>
    </row>
    <row r="21" spans="1:56" s="34" customFormat="1" ht="18.75" customHeight="1" x14ac:dyDescent="0.2">
      <c r="A21" s="35">
        <f t="shared" si="12"/>
        <v>44940</v>
      </c>
      <c r="B21" s="36">
        <f t="shared" si="0"/>
        <v>7</v>
      </c>
      <c r="C21" s="83"/>
      <c r="D21" s="84"/>
      <c r="E21" s="84"/>
      <c r="F21" s="84"/>
      <c r="G21" s="84"/>
      <c r="H21" s="85"/>
      <c r="I21" s="100" t="str">
        <f t="shared" si="19"/>
        <v/>
      </c>
      <c r="J21" s="28"/>
      <c r="K21" s="35">
        <f t="shared" si="13"/>
        <v>44971</v>
      </c>
      <c r="L21" s="36">
        <f t="shared" si="2"/>
        <v>3</v>
      </c>
      <c r="M21" s="83"/>
      <c r="N21" s="84"/>
      <c r="O21" s="84"/>
      <c r="P21" s="84"/>
      <c r="Q21" s="84"/>
      <c r="R21" s="85"/>
      <c r="S21" s="100" t="str">
        <f t="shared" si="20"/>
        <v/>
      </c>
      <c r="T21" s="28"/>
      <c r="U21" s="35">
        <f t="shared" si="14"/>
        <v>44999</v>
      </c>
      <c r="V21" s="36">
        <f t="shared" si="4"/>
        <v>3</v>
      </c>
      <c r="W21" s="83"/>
      <c r="X21" s="84"/>
      <c r="Y21" s="84"/>
      <c r="Z21" s="84"/>
      <c r="AA21" s="84"/>
      <c r="AB21" s="85"/>
      <c r="AC21" s="100" t="str">
        <f t="shared" si="21"/>
        <v/>
      </c>
      <c r="AD21" s="29"/>
      <c r="AE21" s="37">
        <f t="shared" si="6"/>
        <v>0</v>
      </c>
      <c r="AF21" s="38">
        <f t="shared" si="7"/>
        <v>1</v>
      </c>
      <c r="AG21" s="32">
        <f t="shared" si="15"/>
        <v>0</v>
      </c>
      <c r="AH21" s="37"/>
      <c r="AI21" s="38"/>
      <c r="AJ21" s="38"/>
      <c r="AK21" s="38"/>
      <c r="AL21" s="38"/>
      <c r="AM21" s="38"/>
      <c r="AN21" s="39"/>
      <c r="AO21" s="37">
        <f t="shared" si="8"/>
        <v>1</v>
      </c>
      <c r="AP21" s="38">
        <f t="shared" si="9"/>
        <v>0</v>
      </c>
      <c r="AQ21" s="32">
        <f t="shared" si="16"/>
        <v>0</v>
      </c>
      <c r="AR21" s="37"/>
      <c r="AS21" s="38"/>
      <c r="AT21" s="38"/>
      <c r="AU21" s="38"/>
      <c r="AV21" s="38"/>
      <c r="AW21" s="38"/>
      <c r="AX21" s="39"/>
      <c r="AY21" s="37">
        <f t="shared" si="10"/>
        <v>1</v>
      </c>
      <c r="AZ21" s="38">
        <f t="shared" si="11"/>
        <v>0</v>
      </c>
      <c r="BA21" s="32">
        <f t="shared" si="17"/>
        <v>0</v>
      </c>
      <c r="BB21" s="108"/>
      <c r="BC21" s="105"/>
      <c r="BD21" s="105"/>
    </row>
    <row r="22" spans="1:56" s="34" customFormat="1" ht="18.75" customHeight="1" x14ac:dyDescent="0.2">
      <c r="A22" s="35">
        <f t="shared" si="12"/>
        <v>44941</v>
      </c>
      <c r="B22" s="36">
        <f t="shared" si="0"/>
        <v>1</v>
      </c>
      <c r="C22" s="83"/>
      <c r="D22" s="84"/>
      <c r="E22" s="84"/>
      <c r="F22" s="84"/>
      <c r="G22" s="84"/>
      <c r="H22" s="85"/>
      <c r="I22" s="100" t="str">
        <f t="shared" si="19"/>
        <v/>
      </c>
      <c r="J22" s="28"/>
      <c r="K22" s="35">
        <f t="shared" si="13"/>
        <v>44972</v>
      </c>
      <c r="L22" s="36">
        <f t="shared" si="2"/>
        <v>4</v>
      </c>
      <c r="M22" s="83"/>
      <c r="N22" s="84"/>
      <c r="O22" s="84"/>
      <c r="P22" s="84"/>
      <c r="Q22" s="84"/>
      <c r="R22" s="85"/>
      <c r="S22" s="100" t="str">
        <f t="shared" si="20"/>
        <v/>
      </c>
      <c r="T22" s="28"/>
      <c r="U22" s="35">
        <f t="shared" si="14"/>
        <v>45000</v>
      </c>
      <c r="V22" s="36">
        <f t="shared" si="4"/>
        <v>4</v>
      </c>
      <c r="W22" s="83"/>
      <c r="X22" s="84"/>
      <c r="Y22" s="84"/>
      <c r="Z22" s="84"/>
      <c r="AA22" s="84"/>
      <c r="AB22" s="85"/>
      <c r="AC22" s="100" t="str">
        <f t="shared" si="21"/>
        <v/>
      </c>
      <c r="AD22" s="29"/>
      <c r="AE22" s="37">
        <f t="shared" si="6"/>
        <v>0</v>
      </c>
      <c r="AF22" s="38">
        <f t="shared" si="7"/>
        <v>1</v>
      </c>
      <c r="AG22" s="32">
        <f t="shared" si="15"/>
        <v>0</v>
      </c>
      <c r="AH22" s="37"/>
      <c r="AI22" s="38"/>
      <c r="AJ22" s="38"/>
      <c r="AK22" s="38"/>
      <c r="AL22" s="38"/>
      <c r="AM22" s="38"/>
      <c r="AN22" s="39"/>
      <c r="AO22" s="37">
        <f t="shared" si="8"/>
        <v>1</v>
      </c>
      <c r="AP22" s="38">
        <f t="shared" si="9"/>
        <v>0</v>
      </c>
      <c r="AQ22" s="32">
        <f t="shared" si="16"/>
        <v>0</v>
      </c>
      <c r="AR22" s="37"/>
      <c r="AS22" s="38"/>
      <c r="AT22" s="38"/>
      <c r="AU22" s="38"/>
      <c r="AV22" s="38"/>
      <c r="AW22" s="38"/>
      <c r="AX22" s="39"/>
      <c r="AY22" s="37">
        <f t="shared" si="10"/>
        <v>1</v>
      </c>
      <c r="AZ22" s="38">
        <f t="shared" si="11"/>
        <v>0</v>
      </c>
      <c r="BA22" s="32">
        <f t="shared" si="17"/>
        <v>0</v>
      </c>
      <c r="BB22" s="109"/>
      <c r="BC22" s="106"/>
      <c r="BD22" s="106"/>
    </row>
    <row r="23" spans="1:56" s="34" customFormat="1" ht="18.75" customHeight="1" x14ac:dyDescent="0.2">
      <c r="A23" s="35">
        <f t="shared" si="12"/>
        <v>44942</v>
      </c>
      <c r="B23" s="36">
        <f t="shared" si="0"/>
        <v>2</v>
      </c>
      <c r="C23" s="83"/>
      <c r="D23" s="84"/>
      <c r="E23" s="84"/>
      <c r="F23" s="84"/>
      <c r="G23" s="84"/>
      <c r="H23" s="85"/>
      <c r="I23" s="100" t="str">
        <f t="shared" si="19"/>
        <v/>
      </c>
      <c r="J23" s="28"/>
      <c r="K23" s="35">
        <f t="shared" si="13"/>
        <v>44973</v>
      </c>
      <c r="L23" s="36">
        <f t="shared" si="2"/>
        <v>5</v>
      </c>
      <c r="M23" s="83"/>
      <c r="N23" s="84"/>
      <c r="O23" s="84"/>
      <c r="P23" s="84"/>
      <c r="Q23" s="84"/>
      <c r="R23" s="85"/>
      <c r="S23" s="100" t="str">
        <f t="shared" si="20"/>
        <v/>
      </c>
      <c r="T23" s="28"/>
      <c r="U23" s="35">
        <f t="shared" si="14"/>
        <v>45001</v>
      </c>
      <c r="V23" s="36">
        <f t="shared" si="4"/>
        <v>5</v>
      </c>
      <c r="W23" s="83"/>
      <c r="X23" s="84"/>
      <c r="Y23" s="84"/>
      <c r="Z23" s="84"/>
      <c r="AA23" s="84"/>
      <c r="AB23" s="85"/>
      <c r="AC23" s="100" t="str">
        <f t="shared" si="21"/>
        <v/>
      </c>
      <c r="AD23" s="29"/>
      <c r="AE23" s="37">
        <f t="shared" si="6"/>
        <v>1</v>
      </c>
      <c r="AF23" s="38">
        <f t="shared" si="7"/>
        <v>0</v>
      </c>
      <c r="AG23" s="32">
        <f t="shared" si="15"/>
        <v>0</v>
      </c>
      <c r="AH23" s="37"/>
      <c r="AI23" s="38"/>
      <c r="AJ23" s="38"/>
      <c r="AK23" s="38"/>
      <c r="AL23" s="38"/>
      <c r="AM23" s="38"/>
      <c r="AN23" s="39"/>
      <c r="AO23" s="37">
        <f t="shared" si="8"/>
        <v>1</v>
      </c>
      <c r="AP23" s="38">
        <f t="shared" si="9"/>
        <v>0</v>
      </c>
      <c r="AQ23" s="32">
        <f t="shared" si="16"/>
        <v>0</v>
      </c>
      <c r="AR23" s="37"/>
      <c r="AS23" s="38"/>
      <c r="AT23" s="38"/>
      <c r="AU23" s="38"/>
      <c r="AV23" s="38"/>
      <c r="AW23" s="38"/>
      <c r="AX23" s="39"/>
      <c r="AY23" s="37">
        <f t="shared" si="10"/>
        <v>1</v>
      </c>
      <c r="AZ23" s="38">
        <f t="shared" si="11"/>
        <v>0</v>
      </c>
      <c r="BA23" s="32">
        <f t="shared" si="17"/>
        <v>0</v>
      </c>
      <c r="BB23" s="109"/>
      <c r="BC23" s="106"/>
      <c r="BD23" s="106"/>
    </row>
    <row r="24" spans="1:56" s="34" customFormat="1" ht="18.75" customHeight="1" x14ac:dyDescent="0.2">
      <c r="A24" s="35">
        <f t="shared" si="12"/>
        <v>44943</v>
      </c>
      <c r="B24" s="36">
        <f t="shared" si="0"/>
        <v>3</v>
      </c>
      <c r="C24" s="83"/>
      <c r="D24" s="84"/>
      <c r="E24" s="84"/>
      <c r="F24" s="84"/>
      <c r="G24" s="84"/>
      <c r="H24" s="85"/>
      <c r="I24" s="100" t="str">
        <f t="shared" si="19"/>
        <v/>
      </c>
      <c r="J24" s="28"/>
      <c r="K24" s="35">
        <f t="shared" si="13"/>
        <v>44974</v>
      </c>
      <c r="L24" s="36">
        <f t="shared" si="2"/>
        <v>6</v>
      </c>
      <c r="M24" s="83"/>
      <c r="N24" s="84"/>
      <c r="O24" s="84"/>
      <c r="P24" s="84"/>
      <c r="Q24" s="84"/>
      <c r="R24" s="85"/>
      <c r="S24" s="100" t="str">
        <f t="shared" si="20"/>
        <v/>
      </c>
      <c r="T24" s="28"/>
      <c r="U24" s="35">
        <f t="shared" si="14"/>
        <v>45002</v>
      </c>
      <c r="V24" s="36">
        <f t="shared" si="4"/>
        <v>6</v>
      </c>
      <c r="W24" s="83"/>
      <c r="X24" s="84"/>
      <c r="Y24" s="84"/>
      <c r="Z24" s="84"/>
      <c r="AA24" s="84"/>
      <c r="AB24" s="85"/>
      <c r="AC24" s="100" t="str">
        <f t="shared" si="21"/>
        <v/>
      </c>
      <c r="AD24" s="29"/>
      <c r="AE24" s="37">
        <f t="shared" si="6"/>
        <v>1</v>
      </c>
      <c r="AF24" s="38">
        <f t="shared" si="7"/>
        <v>0</v>
      </c>
      <c r="AG24" s="32">
        <f t="shared" si="15"/>
        <v>0</v>
      </c>
      <c r="AH24" s="37"/>
      <c r="AI24" s="38"/>
      <c r="AJ24" s="38"/>
      <c r="AK24" s="38"/>
      <c r="AL24" s="38"/>
      <c r="AM24" s="38"/>
      <c r="AN24" s="39"/>
      <c r="AO24" s="37">
        <f t="shared" si="8"/>
        <v>1</v>
      </c>
      <c r="AP24" s="38">
        <f t="shared" si="9"/>
        <v>0</v>
      </c>
      <c r="AQ24" s="32">
        <f t="shared" si="16"/>
        <v>0</v>
      </c>
      <c r="AR24" s="37"/>
      <c r="AS24" s="38"/>
      <c r="AT24" s="38"/>
      <c r="AU24" s="38"/>
      <c r="AV24" s="38"/>
      <c r="AW24" s="38"/>
      <c r="AX24" s="39"/>
      <c r="AY24" s="37">
        <f t="shared" si="10"/>
        <v>1</v>
      </c>
      <c r="AZ24" s="38">
        <f t="shared" si="11"/>
        <v>0</v>
      </c>
      <c r="BA24" s="32">
        <f t="shared" si="17"/>
        <v>0</v>
      </c>
      <c r="BB24" s="109"/>
      <c r="BC24" s="106"/>
      <c r="BD24" s="106"/>
    </row>
    <row r="25" spans="1:56" s="34" customFormat="1" ht="18.75" customHeight="1" x14ac:dyDescent="0.2">
      <c r="A25" s="35">
        <f t="shared" si="12"/>
        <v>44944</v>
      </c>
      <c r="B25" s="36">
        <f t="shared" si="0"/>
        <v>4</v>
      </c>
      <c r="C25" s="83"/>
      <c r="D25" s="84"/>
      <c r="E25" s="84"/>
      <c r="F25" s="84"/>
      <c r="G25" s="84"/>
      <c r="H25" s="85"/>
      <c r="I25" s="100" t="str">
        <f t="shared" si="19"/>
        <v/>
      </c>
      <c r="J25" s="28"/>
      <c r="K25" s="35">
        <f t="shared" si="13"/>
        <v>44975</v>
      </c>
      <c r="L25" s="36">
        <f t="shared" si="2"/>
        <v>7</v>
      </c>
      <c r="M25" s="83"/>
      <c r="N25" s="84"/>
      <c r="O25" s="84"/>
      <c r="P25" s="84"/>
      <c r="Q25" s="84"/>
      <c r="R25" s="85"/>
      <c r="S25" s="100" t="str">
        <f t="shared" si="20"/>
        <v/>
      </c>
      <c r="T25" s="28"/>
      <c r="U25" s="35">
        <f t="shared" si="14"/>
        <v>45003</v>
      </c>
      <c r="V25" s="36">
        <f t="shared" si="4"/>
        <v>7</v>
      </c>
      <c r="W25" s="83"/>
      <c r="X25" s="84"/>
      <c r="Y25" s="84"/>
      <c r="Z25" s="84"/>
      <c r="AA25" s="84"/>
      <c r="AB25" s="85"/>
      <c r="AC25" s="100" t="str">
        <f t="shared" si="21"/>
        <v/>
      </c>
      <c r="AD25" s="29"/>
      <c r="AE25" s="37">
        <f t="shared" si="6"/>
        <v>1</v>
      </c>
      <c r="AF25" s="38">
        <f t="shared" si="7"/>
        <v>0</v>
      </c>
      <c r="AG25" s="32">
        <f t="shared" si="15"/>
        <v>0</v>
      </c>
      <c r="AH25" s="37"/>
      <c r="AI25" s="38"/>
      <c r="AJ25" s="38"/>
      <c r="AK25" s="38"/>
      <c r="AL25" s="38"/>
      <c r="AM25" s="38"/>
      <c r="AN25" s="39"/>
      <c r="AO25" s="37">
        <f t="shared" si="8"/>
        <v>0</v>
      </c>
      <c r="AP25" s="38">
        <f t="shared" si="9"/>
        <v>1</v>
      </c>
      <c r="AQ25" s="32">
        <f t="shared" si="16"/>
        <v>0</v>
      </c>
      <c r="AR25" s="37"/>
      <c r="AS25" s="38"/>
      <c r="AT25" s="38"/>
      <c r="AU25" s="38"/>
      <c r="AV25" s="38"/>
      <c r="AW25" s="38"/>
      <c r="AX25" s="39"/>
      <c r="AY25" s="37">
        <f t="shared" si="10"/>
        <v>0</v>
      </c>
      <c r="AZ25" s="38">
        <f t="shared" si="11"/>
        <v>1</v>
      </c>
      <c r="BA25" s="32">
        <f t="shared" si="17"/>
        <v>0</v>
      </c>
      <c r="BB25" s="109"/>
      <c r="BC25" s="106"/>
      <c r="BD25" s="106"/>
    </row>
    <row r="26" spans="1:56" s="34" customFormat="1" ht="18.75" customHeight="1" x14ac:dyDescent="0.2">
      <c r="A26" s="35">
        <f t="shared" si="12"/>
        <v>44945</v>
      </c>
      <c r="B26" s="36">
        <f t="shared" si="0"/>
        <v>5</v>
      </c>
      <c r="C26" s="83"/>
      <c r="D26" s="84"/>
      <c r="E26" s="84"/>
      <c r="F26" s="84"/>
      <c r="G26" s="84"/>
      <c r="H26" s="85"/>
      <c r="I26" s="100" t="str">
        <f t="shared" si="19"/>
        <v/>
      </c>
      <c r="J26" s="28"/>
      <c r="K26" s="35">
        <f t="shared" si="13"/>
        <v>44976</v>
      </c>
      <c r="L26" s="36">
        <f t="shared" si="2"/>
        <v>1</v>
      </c>
      <c r="M26" s="83"/>
      <c r="N26" s="84"/>
      <c r="O26" s="84"/>
      <c r="P26" s="84"/>
      <c r="Q26" s="84"/>
      <c r="R26" s="85"/>
      <c r="S26" s="100" t="str">
        <f t="shared" si="20"/>
        <v/>
      </c>
      <c r="T26" s="28"/>
      <c r="U26" s="35">
        <f t="shared" si="14"/>
        <v>45004</v>
      </c>
      <c r="V26" s="36">
        <f t="shared" si="4"/>
        <v>1</v>
      </c>
      <c r="W26" s="83"/>
      <c r="X26" s="84"/>
      <c r="Y26" s="84"/>
      <c r="Z26" s="84"/>
      <c r="AA26" s="84"/>
      <c r="AB26" s="85"/>
      <c r="AC26" s="100" t="str">
        <f t="shared" si="21"/>
        <v/>
      </c>
      <c r="AD26" s="29"/>
      <c r="AE26" s="37">
        <f t="shared" si="6"/>
        <v>1</v>
      </c>
      <c r="AF26" s="38">
        <f t="shared" si="7"/>
        <v>0</v>
      </c>
      <c r="AG26" s="32">
        <f t="shared" si="15"/>
        <v>0</v>
      </c>
      <c r="AH26" s="37"/>
      <c r="AI26" s="38"/>
      <c r="AJ26" s="38"/>
      <c r="AK26" s="38"/>
      <c r="AL26" s="38"/>
      <c r="AM26" s="38"/>
      <c r="AN26" s="39"/>
      <c r="AO26" s="37">
        <f t="shared" si="8"/>
        <v>0</v>
      </c>
      <c r="AP26" s="38">
        <f t="shared" si="9"/>
        <v>1</v>
      </c>
      <c r="AQ26" s="32">
        <f t="shared" si="16"/>
        <v>0</v>
      </c>
      <c r="AR26" s="37"/>
      <c r="AS26" s="38"/>
      <c r="AT26" s="38"/>
      <c r="AU26" s="38"/>
      <c r="AV26" s="38"/>
      <c r="AW26" s="38"/>
      <c r="AX26" s="39"/>
      <c r="AY26" s="37">
        <f t="shared" si="10"/>
        <v>0</v>
      </c>
      <c r="AZ26" s="38">
        <f t="shared" si="11"/>
        <v>1</v>
      </c>
      <c r="BA26" s="32">
        <f t="shared" si="17"/>
        <v>0</v>
      </c>
      <c r="BB26" s="109"/>
      <c r="BC26" s="106"/>
      <c r="BD26" s="106"/>
    </row>
    <row r="27" spans="1:56" s="34" customFormat="1" ht="18.75" customHeight="1" x14ac:dyDescent="0.2">
      <c r="A27" s="35">
        <f t="shared" si="12"/>
        <v>44946</v>
      </c>
      <c r="B27" s="36">
        <f t="shared" si="0"/>
        <v>6</v>
      </c>
      <c r="C27" s="83"/>
      <c r="D27" s="84"/>
      <c r="E27" s="84"/>
      <c r="F27" s="84"/>
      <c r="G27" s="84"/>
      <c r="H27" s="85"/>
      <c r="I27" s="100" t="str">
        <f t="shared" si="19"/>
        <v/>
      </c>
      <c r="J27" s="28"/>
      <c r="K27" s="35">
        <f t="shared" si="13"/>
        <v>44977</v>
      </c>
      <c r="L27" s="36">
        <f t="shared" si="2"/>
        <v>2</v>
      </c>
      <c r="M27" s="83"/>
      <c r="N27" s="84"/>
      <c r="O27" s="84"/>
      <c r="P27" s="84"/>
      <c r="Q27" s="84"/>
      <c r="R27" s="85"/>
      <c r="S27" s="100" t="str">
        <f t="shared" si="20"/>
        <v/>
      </c>
      <c r="T27" s="28"/>
      <c r="U27" s="35">
        <f t="shared" si="14"/>
        <v>45005</v>
      </c>
      <c r="V27" s="36">
        <f t="shared" si="4"/>
        <v>2</v>
      </c>
      <c r="W27" s="83"/>
      <c r="X27" s="84"/>
      <c r="Y27" s="84"/>
      <c r="Z27" s="84"/>
      <c r="AA27" s="84"/>
      <c r="AB27" s="85"/>
      <c r="AC27" s="100" t="str">
        <f t="shared" si="21"/>
        <v/>
      </c>
      <c r="AD27" s="29"/>
      <c r="AE27" s="37">
        <f t="shared" si="6"/>
        <v>1</v>
      </c>
      <c r="AF27" s="38">
        <f t="shared" si="7"/>
        <v>0</v>
      </c>
      <c r="AG27" s="32">
        <f t="shared" si="15"/>
        <v>0</v>
      </c>
      <c r="AH27" s="37"/>
      <c r="AI27" s="38"/>
      <c r="AJ27" s="38"/>
      <c r="AK27" s="38"/>
      <c r="AL27" s="38"/>
      <c r="AM27" s="38"/>
      <c r="AN27" s="39"/>
      <c r="AO27" s="37">
        <f t="shared" si="8"/>
        <v>1</v>
      </c>
      <c r="AP27" s="38">
        <f t="shared" si="9"/>
        <v>0</v>
      </c>
      <c r="AQ27" s="32">
        <f t="shared" si="16"/>
        <v>0</v>
      </c>
      <c r="AR27" s="37"/>
      <c r="AS27" s="38"/>
      <c r="AT27" s="38"/>
      <c r="AU27" s="38"/>
      <c r="AV27" s="38"/>
      <c r="AW27" s="38"/>
      <c r="AX27" s="39"/>
      <c r="AY27" s="37">
        <f t="shared" si="10"/>
        <v>1</v>
      </c>
      <c r="AZ27" s="38">
        <f t="shared" si="11"/>
        <v>0</v>
      </c>
      <c r="BA27" s="32">
        <f t="shared" si="17"/>
        <v>0</v>
      </c>
      <c r="BB27" s="109"/>
      <c r="BC27" s="106"/>
      <c r="BD27" s="106"/>
    </row>
    <row r="28" spans="1:56" s="34" customFormat="1" ht="18.75" customHeight="1" x14ac:dyDescent="0.2">
      <c r="A28" s="35">
        <f t="shared" si="12"/>
        <v>44947</v>
      </c>
      <c r="B28" s="36">
        <f t="shared" si="0"/>
        <v>7</v>
      </c>
      <c r="C28" s="83"/>
      <c r="D28" s="84"/>
      <c r="E28" s="84"/>
      <c r="F28" s="84"/>
      <c r="G28" s="84"/>
      <c r="H28" s="85"/>
      <c r="I28" s="100" t="str">
        <f t="shared" si="19"/>
        <v/>
      </c>
      <c r="J28" s="28"/>
      <c r="K28" s="35">
        <f t="shared" si="13"/>
        <v>44978</v>
      </c>
      <c r="L28" s="36">
        <f t="shared" si="2"/>
        <v>3</v>
      </c>
      <c r="M28" s="83"/>
      <c r="N28" s="84"/>
      <c r="O28" s="84"/>
      <c r="P28" s="84"/>
      <c r="Q28" s="84"/>
      <c r="R28" s="85"/>
      <c r="S28" s="100" t="str">
        <f t="shared" si="20"/>
        <v/>
      </c>
      <c r="T28" s="28"/>
      <c r="U28" s="35">
        <f t="shared" si="14"/>
        <v>45006</v>
      </c>
      <c r="V28" s="36">
        <f t="shared" si="4"/>
        <v>3</v>
      </c>
      <c r="W28" s="83"/>
      <c r="X28" s="84"/>
      <c r="Y28" s="84"/>
      <c r="Z28" s="84"/>
      <c r="AA28" s="84"/>
      <c r="AB28" s="85"/>
      <c r="AC28" s="100" t="str">
        <f t="shared" si="21"/>
        <v/>
      </c>
      <c r="AD28" s="29"/>
      <c r="AE28" s="37">
        <f t="shared" si="6"/>
        <v>0</v>
      </c>
      <c r="AF28" s="38">
        <f t="shared" si="7"/>
        <v>1</v>
      </c>
      <c r="AG28" s="32">
        <f t="shared" si="15"/>
        <v>0</v>
      </c>
      <c r="AH28" s="37"/>
      <c r="AI28" s="38"/>
      <c r="AJ28" s="38"/>
      <c r="AK28" s="38"/>
      <c r="AL28" s="38"/>
      <c r="AM28" s="38"/>
      <c r="AN28" s="39"/>
      <c r="AO28" s="37">
        <f t="shared" si="8"/>
        <v>1</v>
      </c>
      <c r="AP28" s="38">
        <f t="shared" si="9"/>
        <v>0</v>
      </c>
      <c r="AQ28" s="32">
        <f t="shared" si="16"/>
        <v>0</v>
      </c>
      <c r="AR28" s="37"/>
      <c r="AS28" s="38"/>
      <c r="AT28" s="38"/>
      <c r="AU28" s="38"/>
      <c r="AV28" s="38"/>
      <c r="AW28" s="38"/>
      <c r="AX28" s="39"/>
      <c r="AY28" s="37">
        <f t="shared" si="10"/>
        <v>1</v>
      </c>
      <c r="AZ28" s="38">
        <f t="shared" si="11"/>
        <v>0</v>
      </c>
      <c r="BA28" s="32">
        <f t="shared" si="17"/>
        <v>0</v>
      </c>
      <c r="BB28" s="109"/>
      <c r="BC28" s="106"/>
      <c r="BD28" s="106"/>
    </row>
    <row r="29" spans="1:56" s="34" customFormat="1" ht="18.75" customHeight="1" x14ac:dyDescent="0.2">
      <c r="A29" s="35">
        <f t="shared" si="12"/>
        <v>44948</v>
      </c>
      <c r="B29" s="36">
        <f t="shared" si="0"/>
        <v>1</v>
      </c>
      <c r="C29" s="83"/>
      <c r="D29" s="84"/>
      <c r="E29" s="84"/>
      <c r="F29" s="84"/>
      <c r="G29" s="84"/>
      <c r="H29" s="85"/>
      <c r="I29" s="100" t="str">
        <f t="shared" si="19"/>
        <v/>
      </c>
      <c r="J29" s="28"/>
      <c r="K29" s="35">
        <f t="shared" si="13"/>
        <v>44979</v>
      </c>
      <c r="L29" s="36">
        <f t="shared" si="2"/>
        <v>4</v>
      </c>
      <c r="M29" s="83"/>
      <c r="N29" s="84"/>
      <c r="O29" s="84"/>
      <c r="P29" s="84"/>
      <c r="Q29" s="84"/>
      <c r="R29" s="85"/>
      <c r="S29" s="100" t="str">
        <f t="shared" si="20"/>
        <v/>
      </c>
      <c r="T29" s="28"/>
      <c r="U29" s="35">
        <f t="shared" si="14"/>
        <v>45007</v>
      </c>
      <c r="V29" s="36">
        <f t="shared" si="4"/>
        <v>4</v>
      </c>
      <c r="W29" s="83"/>
      <c r="X29" s="84"/>
      <c r="Y29" s="84"/>
      <c r="Z29" s="84"/>
      <c r="AA29" s="84"/>
      <c r="AB29" s="85"/>
      <c r="AC29" s="100" t="str">
        <f t="shared" si="21"/>
        <v/>
      </c>
      <c r="AD29" s="29"/>
      <c r="AE29" s="37">
        <f t="shared" si="6"/>
        <v>0</v>
      </c>
      <c r="AF29" s="38">
        <f t="shared" si="7"/>
        <v>1</v>
      </c>
      <c r="AG29" s="32">
        <f t="shared" si="15"/>
        <v>0</v>
      </c>
      <c r="AH29" s="37"/>
      <c r="AI29" s="38"/>
      <c r="AJ29" s="38"/>
      <c r="AK29" s="38"/>
      <c r="AL29" s="38"/>
      <c r="AM29" s="38"/>
      <c r="AN29" s="39"/>
      <c r="AO29" s="37">
        <f t="shared" si="8"/>
        <v>1</v>
      </c>
      <c r="AP29" s="38">
        <f t="shared" si="9"/>
        <v>0</v>
      </c>
      <c r="AQ29" s="32">
        <f t="shared" si="16"/>
        <v>0</v>
      </c>
      <c r="AR29" s="37"/>
      <c r="AS29" s="38"/>
      <c r="AT29" s="38"/>
      <c r="AU29" s="38"/>
      <c r="AV29" s="38"/>
      <c r="AW29" s="38"/>
      <c r="AX29" s="39"/>
      <c r="AY29" s="37">
        <f t="shared" si="10"/>
        <v>1</v>
      </c>
      <c r="AZ29" s="38">
        <f t="shared" si="11"/>
        <v>0</v>
      </c>
      <c r="BA29" s="32">
        <f t="shared" si="17"/>
        <v>0</v>
      </c>
      <c r="BB29" s="109"/>
      <c r="BC29" s="106"/>
      <c r="BD29" s="106"/>
    </row>
    <row r="30" spans="1:56" s="34" customFormat="1" ht="18.75" customHeight="1" x14ac:dyDescent="0.2">
      <c r="A30" s="35">
        <f t="shared" si="12"/>
        <v>44949</v>
      </c>
      <c r="B30" s="36">
        <f t="shared" si="0"/>
        <v>2</v>
      </c>
      <c r="C30" s="83"/>
      <c r="D30" s="84"/>
      <c r="E30" s="84"/>
      <c r="F30" s="84"/>
      <c r="G30" s="84"/>
      <c r="H30" s="85"/>
      <c r="I30" s="100" t="str">
        <f t="shared" si="19"/>
        <v/>
      </c>
      <c r="J30" s="28"/>
      <c r="K30" s="35">
        <f t="shared" si="13"/>
        <v>44980</v>
      </c>
      <c r="L30" s="36">
        <f t="shared" si="2"/>
        <v>5</v>
      </c>
      <c r="M30" s="83"/>
      <c r="N30" s="84"/>
      <c r="O30" s="84"/>
      <c r="P30" s="84"/>
      <c r="Q30" s="84"/>
      <c r="R30" s="85"/>
      <c r="S30" s="100" t="str">
        <f t="shared" si="20"/>
        <v/>
      </c>
      <c r="T30" s="28"/>
      <c r="U30" s="35">
        <f t="shared" si="14"/>
        <v>45008</v>
      </c>
      <c r="V30" s="36">
        <f t="shared" si="4"/>
        <v>5</v>
      </c>
      <c r="W30" s="83"/>
      <c r="X30" s="84"/>
      <c r="Y30" s="84"/>
      <c r="Z30" s="84"/>
      <c r="AA30" s="84"/>
      <c r="AB30" s="85"/>
      <c r="AC30" s="100" t="str">
        <f t="shared" si="21"/>
        <v/>
      </c>
      <c r="AD30" s="29"/>
      <c r="AE30" s="37">
        <f t="shared" si="6"/>
        <v>1</v>
      </c>
      <c r="AF30" s="38">
        <f t="shared" si="7"/>
        <v>0</v>
      </c>
      <c r="AG30" s="32">
        <f t="shared" si="15"/>
        <v>0</v>
      </c>
      <c r="AH30" s="37"/>
      <c r="AI30" s="38"/>
      <c r="AJ30" s="38"/>
      <c r="AK30" s="38"/>
      <c r="AL30" s="38"/>
      <c r="AM30" s="38"/>
      <c r="AN30" s="39"/>
      <c r="AO30" s="37">
        <f t="shared" si="8"/>
        <v>1</v>
      </c>
      <c r="AP30" s="38">
        <f t="shared" si="9"/>
        <v>0</v>
      </c>
      <c r="AQ30" s="32">
        <f t="shared" si="16"/>
        <v>0</v>
      </c>
      <c r="AR30" s="37"/>
      <c r="AS30" s="38"/>
      <c r="AT30" s="38"/>
      <c r="AU30" s="38"/>
      <c r="AV30" s="38"/>
      <c r="AW30" s="38"/>
      <c r="AX30" s="39"/>
      <c r="AY30" s="37">
        <f t="shared" si="10"/>
        <v>1</v>
      </c>
      <c r="AZ30" s="38">
        <f t="shared" si="11"/>
        <v>0</v>
      </c>
      <c r="BA30" s="32">
        <f t="shared" si="17"/>
        <v>0</v>
      </c>
      <c r="BB30" s="109"/>
      <c r="BC30" s="106"/>
      <c r="BD30" s="106"/>
    </row>
    <row r="31" spans="1:56" s="34" customFormat="1" ht="18.75" customHeight="1" x14ac:dyDescent="0.2">
      <c r="A31" s="35">
        <f t="shared" si="12"/>
        <v>44950</v>
      </c>
      <c r="B31" s="36">
        <f t="shared" si="0"/>
        <v>3</v>
      </c>
      <c r="C31" s="83"/>
      <c r="D31" s="84"/>
      <c r="E31" s="84"/>
      <c r="F31" s="84"/>
      <c r="G31" s="84"/>
      <c r="H31" s="85"/>
      <c r="I31" s="100" t="str">
        <f t="shared" si="19"/>
        <v/>
      </c>
      <c r="J31" s="28"/>
      <c r="K31" s="35">
        <f t="shared" si="13"/>
        <v>44981</v>
      </c>
      <c r="L31" s="36">
        <f t="shared" si="2"/>
        <v>6</v>
      </c>
      <c r="M31" s="83"/>
      <c r="N31" s="84"/>
      <c r="O31" s="84"/>
      <c r="P31" s="84"/>
      <c r="Q31" s="84"/>
      <c r="R31" s="85"/>
      <c r="S31" s="100" t="str">
        <f t="shared" si="20"/>
        <v/>
      </c>
      <c r="T31" s="28"/>
      <c r="U31" s="35">
        <f t="shared" si="14"/>
        <v>45009</v>
      </c>
      <c r="V31" s="36">
        <f t="shared" si="4"/>
        <v>6</v>
      </c>
      <c r="W31" s="83"/>
      <c r="X31" s="84"/>
      <c r="Y31" s="84"/>
      <c r="Z31" s="84"/>
      <c r="AA31" s="84"/>
      <c r="AB31" s="85"/>
      <c r="AC31" s="100" t="str">
        <f t="shared" si="21"/>
        <v/>
      </c>
      <c r="AD31" s="29"/>
      <c r="AE31" s="37">
        <f t="shared" si="6"/>
        <v>1</v>
      </c>
      <c r="AF31" s="38">
        <f t="shared" si="7"/>
        <v>0</v>
      </c>
      <c r="AG31" s="32">
        <f t="shared" si="15"/>
        <v>0</v>
      </c>
      <c r="AH31" s="37"/>
      <c r="AI31" s="38"/>
      <c r="AJ31" s="38"/>
      <c r="AK31" s="38"/>
      <c r="AL31" s="38"/>
      <c r="AM31" s="38"/>
      <c r="AN31" s="39"/>
      <c r="AO31" s="37">
        <f t="shared" si="8"/>
        <v>1</v>
      </c>
      <c r="AP31" s="38">
        <f t="shared" si="9"/>
        <v>0</v>
      </c>
      <c r="AQ31" s="32">
        <f t="shared" si="16"/>
        <v>0</v>
      </c>
      <c r="AR31" s="37"/>
      <c r="AS31" s="38"/>
      <c r="AT31" s="38"/>
      <c r="AU31" s="38"/>
      <c r="AV31" s="38"/>
      <c r="AW31" s="38"/>
      <c r="AX31" s="39"/>
      <c r="AY31" s="37">
        <f t="shared" si="10"/>
        <v>1</v>
      </c>
      <c r="AZ31" s="38">
        <f t="shared" si="11"/>
        <v>0</v>
      </c>
      <c r="BA31" s="32">
        <f t="shared" si="17"/>
        <v>0</v>
      </c>
      <c r="BB31" s="109"/>
      <c r="BC31" s="106"/>
      <c r="BD31" s="106"/>
    </row>
    <row r="32" spans="1:56" s="34" customFormat="1" ht="18.75" customHeight="1" x14ac:dyDescent="0.2">
      <c r="A32" s="35">
        <f t="shared" si="12"/>
        <v>44951</v>
      </c>
      <c r="B32" s="36">
        <f t="shared" si="0"/>
        <v>4</v>
      </c>
      <c r="C32" s="83"/>
      <c r="D32" s="84"/>
      <c r="E32" s="84"/>
      <c r="F32" s="84"/>
      <c r="G32" s="84"/>
      <c r="H32" s="85"/>
      <c r="I32" s="100" t="str">
        <f t="shared" si="19"/>
        <v/>
      </c>
      <c r="J32" s="28"/>
      <c r="K32" s="35">
        <f t="shared" si="13"/>
        <v>44982</v>
      </c>
      <c r="L32" s="36">
        <f t="shared" si="2"/>
        <v>7</v>
      </c>
      <c r="M32" s="83"/>
      <c r="N32" s="84"/>
      <c r="O32" s="84"/>
      <c r="P32" s="84"/>
      <c r="Q32" s="84"/>
      <c r="R32" s="85"/>
      <c r="S32" s="100" t="str">
        <f t="shared" si="20"/>
        <v/>
      </c>
      <c r="T32" s="28"/>
      <c r="U32" s="35">
        <f t="shared" si="14"/>
        <v>45010</v>
      </c>
      <c r="V32" s="36">
        <f t="shared" si="4"/>
        <v>7</v>
      </c>
      <c r="W32" s="83"/>
      <c r="X32" s="84"/>
      <c r="Y32" s="84"/>
      <c r="Z32" s="84"/>
      <c r="AA32" s="84"/>
      <c r="AB32" s="85"/>
      <c r="AC32" s="100" t="str">
        <f t="shared" si="21"/>
        <v/>
      </c>
      <c r="AD32" s="29"/>
      <c r="AE32" s="37">
        <f t="shared" si="6"/>
        <v>1</v>
      </c>
      <c r="AF32" s="38">
        <f t="shared" si="7"/>
        <v>0</v>
      </c>
      <c r="AG32" s="32">
        <f t="shared" si="15"/>
        <v>0</v>
      </c>
      <c r="AH32" s="37"/>
      <c r="AI32" s="38"/>
      <c r="AJ32" s="38"/>
      <c r="AK32" s="38"/>
      <c r="AL32" s="38"/>
      <c r="AM32" s="38"/>
      <c r="AN32" s="39"/>
      <c r="AO32" s="37">
        <f t="shared" si="8"/>
        <v>0</v>
      </c>
      <c r="AP32" s="38">
        <f t="shared" si="9"/>
        <v>1</v>
      </c>
      <c r="AQ32" s="32">
        <f t="shared" si="16"/>
        <v>0</v>
      </c>
      <c r="AR32" s="37"/>
      <c r="AS32" s="38"/>
      <c r="AT32" s="38"/>
      <c r="AU32" s="38"/>
      <c r="AV32" s="38"/>
      <c r="AW32" s="38"/>
      <c r="AX32" s="39"/>
      <c r="AY32" s="37">
        <f t="shared" si="10"/>
        <v>0</v>
      </c>
      <c r="AZ32" s="38">
        <f t="shared" si="11"/>
        <v>1</v>
      </c>
      <c r="BA32" s="32">
        <f t="shared" si="17"/>
        <v>0</v>
      </c>
      <c r="BB32" s="109"/>
      <c r="BC32" s="106"/>
      <c r="BD32" s="106"/>
    </row>
    <row r="33" spans="1:160" s="34" customFormat="1" ht="18.75" customHeight="1" x14ac:dyDescent="0.2">
      <c r="A33" s="35">
        <f t="shared" si="12"/>
        <v>44952</v>
      </c>
      <c r="B33" s="36">
        <f t="shared" si="0"/>
        <v>5</v>
      </c>
      <c r="C33" s="83"/>
      <c r="D33" s="84"/>
      <c r="E33" s="84"/>
      <c r="F33" s="84"/>
      <c r="G33" s="84"/>
      <c r="H33" s="85"/>
      <c r="I33" s="100" t="str">
        <f t="shared" si="19"/>
        <v/>
      </c>
      <c r="J33" s="28"/>
      <c r="K33" s="35">
        <f t="shared" si="13"/>
        <v>44983</v>
      </c>
      <c r="L33" s="36">
        <f t="shared" si="2"/>
        <v>1</v>
      </c>
      <c r="M33" s="83"/>
      <c r="N33" s="84"/>
      <c r="O33" s="84"/>
      <c r="P33" s="84"/>
      <c r="Q33" s="84"/>
      <c r="R33" s="85"/>
      <c r="S33" s="100" t="str">
        <f t="shared" si="20"/>
        <v/>
      </c>
      <c r="T33" s="28"/>
      <c r="U33" s="35">
        <f t="shared" si="14"/>
        <v>45011</v>
      </c>
      <c r="V33" s="36">
        <f t="shared" si="4"/>
        <v>1</v>
      </c>
      <c r="W33" s="83"/>
      <c r="X33" s="84"/>
      <c r="Y33" s="84"/>
      <c r="Z33" s="84"/>
      <c r="AA33" s="84"/>
      <c r="AB33" s="85"/>
      <c r="AC33" s="100" t="str">
        <f t="shared" si="21"/>
        <v/>
      </c>
      <c r="AD33" s="29"/>
      <c r="AE33" s="37">
        <f t="shared" si="6"/>
        <v>1</v>
      </c>
      <c r="AF33" s="38">
        <f t="shared" si="7"/>
        <v>0</v>
      </c>
      <c r="AG33" s="32">
        <f t="shared" si="15"/>
        <v>0</v>
      </c>
      <c r="AH33" s="37"/>
      <c r="AI33" s="38"/>
      <c r="AJ33" s="38"/>
      <c r="AK33" s="38"/>
      <c r="AL33" s="38"/>
      <c r="AM33" s="38"/>
      <c r="AN33" s="39"/>
      <c r="AO33" s="37">
        <f t="shared" si="8"/>
        <v>0</v>
      </c>
      <c r="AP33" s="38">
        <f t="shared" si="9"/>
        <v>1</v>
      </c>
      <c r="AQ33" s="32">
        <f t="shared" si="16"/>
        <v>0</v>
      </c>
      <c r="AR33" s="37"/>
      <c r="AS33" s="38"/>
      <c r="AT33" s="38"/>
      <c r="AU33" s="38"/>
      <c r="AV33" s="38"/>
      <c r="AW33" s="38"/>
      <c r="AX33" s="39"/>
      <c r="AY33" s="37">
        <f t="shared" si="10"/>
        <v>0</v>
      </c>
      <c r="AZ33" s="38">
        <f t="shared" si="11"/>
        <v>1</v>
      </c>
      <c r="BA33" s="32">
        <f t="shared" si="17"/>
        <v>0</v>
      </c>
      <c r="BB33" s="109"/>
      <c r="BC33" s="106"/>
      <c r="BD33" s="106"/>
    </row>
    <row r="34" spans="1:160" s="34" customFormat="1" ht="18.75" customHeight="1" x14ac:dyDescent="0.2">
      <c r="A34" s="35">
        <f t="shared" si="12"/>
        <v>44953</v>
      </c>
      <c r="B34" s="36">
        <f t="shared" si="0"/>
        <v>6</v>
      </c>
      <c r="C34" s="83"/>
      <c r="D34" s="84"/>
      <c r="E34" s="84"/>
      <c r="F34" s="84"/>
      <c r="G34" s="84"/>
      <c r="H34" s="85"/>
      <c r="I34" s="100" t="str">
        <f t="shared" si="19"/>
        <v/>
      </c>
      <c r="J34" s="28"/>
      <c r="K34" s="35">
        <f t="shared" si="13"/>
        <v>44984</v>
      </c>
      <c r="L34" s="36">
        <f t="shared" si="2"/>
        <v>2</v>
      </c>
      <c r="M34" s="83"/>
      <c r="N34" s="84"/>
      <c r="O34" s="84"/>
      <c r="P34" s="84"/>
      <c r="Q34" s="84"/>
      <c r="R34" s="85"/>
      <c r="S34" s="100" t="str">
        <f t="shared" si="20"/>
        <v/>
      </c>
      <c r="T34" s="28"/>
      <c r="U34" s="35">
        <f t="shared" si="14"/>
        <v>45012</v>
      </c>
      <c r="V34" s="36">
        <f t="shared" si="4"/>
        <v>2</v>
      </c>
      <c r="W34" s="83"/>
      <c r="X34" s="84"/>
      <c r="Y34" s="84"/>
      <c r="Z34" s="84"/>
      <c r="AA34" s="84"/>
      <c r="AB34" s="85"/>
      <c r="AC34" s="100" t="str">
        <f t="shared" si="21"/>
        <v/>
      </c>
      <c r="AD34" s="29"/>
      <c r="AE34" s="37">
        <f t="shared" si="6"/>
        <v>1</v>
      </c>
      <c r="AF34" s="38">
        <f t="shared" si="7"/>
        <v>0</v>
      </c>
      <c r="AG34" s="32">
        <f t="shared" si="15"/>
        <v>0</v>
      </c>
      <c r="AH34" s="37"/>
      <c r="AI34" s="38"/>
      <c r="AJ34" s="38"/>
      <c r="AK34" s="38"/>
      <c r="AL34" s="38"/>
      <c r="AM34" s="38"/>
      <c r="AN34" s="39"/>
      <c r="AO34" s="37">
        <f t="shared" si="8"/>
        <v>1</v>
      </c>
      <c r="AP34" s="38">
        <f t="shared" si="9"/>
        <v>0</v>
      </c>
      <c r="AQ34" s="32">
        <f t="shared" si="16"/>
        <v>0</v>
      </c>
      <c r="AR34" s="37"/>
      <c r="AS34" s="38"/>
      <c r="AT34" s="38"/>
      <c r="AU34" s="38"/>
      <c r="AV34" s="38"/>
      <c r="AW34" s="38"/>
      <c r="AX34" s="39"/>
      <c r="AY34" s="37">
        <f t="shared" si="10"/>
        <v>1</v>
      </c>
      <c r="AZ34" s="38">
        <f t="shared" si="11"/>
        <v>0</v>
      </c>
      <c r="BA34" s="32">
        <f t="shared" si="17"/>
        <v>0</v>
      </c>
      <c r="BB34" s="109"/>
      <c r="BC34" s="106"/>
      <c r="BD34" s="106"/>
    </row>
    <row r="35" spans="1:160" s="34" customFormat="1" ht="18.75" customHeight="1" x14ac:dyDescent="0.2">
      <c r="A35" s="35">
        <f t="shared" si="12"/>
        <v>44954</v>
      </c>
      <c r="B35" s="36">
        <f t="shared" si="0"/>
        <v>7</v>
      </c>
      <c r="C35" s="83"/>
      <c r="D35" s="84"/>
      <c r="E35" s="84"/>
      <c r="F35" s="84"/>
      <c r="G35" s="84"/>
      <c r="H35" s="85"/>
      <c r="I35" s="100" t="str">
        <f t="shared" si="19"/>
        <v/>
      </c>
      <c r="J35" s="28"/>
      <c r="K35" s="35">
        <f t="shared" si="13"/>
        <v>44985</v>
      </c>
      <c r="L35" s="36">
        <f t="shared" si="2"/>
        <v>3</v>
      </c>
      <c r="M35" s="83"/>
      <c r="N35" s="84"/>
      <c r="O35" s="84"/>
      <c r="P35" s="84"/>
      <c r="Q35" s="84"/>
      <c r="R35" s="85"/>
      <c r="S35" s="100" t="str">
        <f t="shared" si="20"/>
        <v/>
      </c>
      <c r="T35" s="28"/>
      <c r="U35" s="35">
        <f t="shared" si="14"/>
        <v>45013</v>
      </c>
      <c r="V35" s="36">
        <f t="shared" si="4"/>
        <v>3</v>
      </c>
      <c r="W35" s="83"/>
      <c r="X35" s="84"/>
      <c r="Y35" s="84"/>
      <c r="Z35" s="84"/>
      <c r="AA35" s="84"/>
      <c r="AB35" s="85"/>
      <c r="AC35" s="100" t="str">
        <f t="shared" si="21"/>
        <v/>
      </c>
      <c r="AD35" s="29"/>
      <c r="AE35" s="37">
        <f t="shared" si="6"/>
        <v>0</v>
      </c>
      <c r="AF35" s="38">
        <f t="shared" si="7"/>
        <v>1</v>
      </c>
      <c r="AG35" s="32">
        <f t="shared" si="15"/>
        <v>0</v>
      </c>
      <c r="AH35" s="37"/>
      <c r="AI35" s="38"/>
      <c r="AJ35" s="38"/>
      <c r="AK35" s="38"/>
      <c r="AL35" s="38"/>
      <c r="AM35" s="38"/>
      <c r="AN35" s="39"/>
      <c r="AO35" s="37">
        <f t="shared" si="8"/>
        <v>1</v>
      </c>
      <c r="AP35" s="38">
        <f t="shared" si="9"/>
        <v>0</v>
      </c>
      <c r="AQ35" s="32">
        <f t="shared" si="16"/>
        <v>0</v>
      </c>
      <c r="AR35" s="37"/>
      <c r="AS35" s="38"/>
      <c r="AT35" s="38"/>
      <c r="AU35" s="38"/>
      <c r="AV35" s="38"/>
      <c r="AW35" s="38"/>
      <c r="AX35" s="39"/>
      <c r="AY35" s="37">
        <f t="shared" si="10"/>
        <v>1</v>
      </c>
      <c r="AZ35" s="38">
        <f t="shared" si="11"/>
        <v>0</v>
      </c>
      <c r="BA35" s="32">
        <f t="shared" si="17"/>
        <v>0</v>
      </c>
      <c r="BB35" s="109"/>
      <c r="BC35" s="106"/>
      <c r="BD35" s="106"/>
    </row>
    <row r="36" spans="1:160" s="34" customFormat="1" ht="18.75" customHeight="1" x14ac:dyDescent="0.2">
      <c r="A36" s="35">
        <f t="shared" si="12"/>
        <v>44955</v>
      </c>
      <c r="B36" s="36">
        <f t="shared" si="0"/>
        <v>1</v>
      </c>
      <c r="C36" s="83"/>
      <c r="D36" s="84"/>
      <c r="E36" s="84"/>
      <c r="F36" s="84"/>
      <c r="G36" s="84"/>
      <c r="H36" s="85"/>
      <c r="I36" s="100" t="str">
        <f t="shared" si="19"/>
        <v/>
      </c>
      <c r="J36" s="28"/>
      <c r="K36" s="35" t="str">
        <f t="shared" si="13"/>
        <v/>
      </c>
      <c r="L36" s="36" t="str">
        <f t="shared" si="2"/>
        <v/>
      </c>
      <c r="M36" s="83"/>
      <c r="N36" s="84"/>
      <c r="O36" s="84"/>
      <c r="P36" s="84"/>
      <c r="Q36" s="84"/>
      <c r="R36" s="85"/>
      <c r="S36" s="100" t="str">
        <f t="shared" si="20"/>
        <v/>
      </c>
      <c r="T36" s="28"/>
      <c r="U36" s="35">
        <f t="shared" si="14"/>
        <v>45014</v>
      </c>
      <c r="V36" s="36">
        <f t="shared" si="4"/>
        <v>4</v>
      </c>
      <c r="W36" s="83"/>
      <c r="X36" s="84"/>
      <c r="Y36" s="84"/>
      <c r="Z36" s="84"/>
      <c r="AA36" s="84"/>
      <c r="AB36" s="85"/>
      <c r="AC36" s="100" t="str">
        <f t="shared" si="21"/>
        <v/>
      </c>
      <c r="AD36" s="29"/>
      <c r="AE36" s="37">
        <f t="shared" si="6"/>
        <v>0</v>
      </c>
      <c r="AF36" s="38">
        <f t="shared" si="7"/>
        <v>1</v>
      </c>
      <c r="AG36" s="32">
        <f t="shared" si="15"/>
        <v>0</v>
      </c>
      <c r="AH36" s="37"/>
      <c r="AI36" s="38"/>
      <c r="AJ36" s="38"/>
      <c r="AK36" s="38"/>
      <c r="AL36" s="38"/>
      <c r="AM36" s="38"/>
      <c r="AN36" s="39"/>
      <c r="AO36" s="37" t="str">
        <f t="shared" si="8"/>
        <v/>
      </c>
      <c r="AP36" s="38">
        <f t="shared" si="9"/>
        <v>0</v>
      </c>
      <c r="AQ36" s="32">
        <f t="shared" si="16"/>
        <v>0</v>
      </c>
      <c r="AR36" s="37"/>
      <c r="AS36" s="38"/>
      <c r="AT36" s="38"/>
      <c r="AU36" s="38"/>
      <c r="AV36" s="38"/>
      <c r="AW36" s="38"/>
      <c r="AX36" s="39"/>
      <c r="AY36" s="37">
        <f t="shared" si="10"/>
        <v>1</v>
      </c>
      <c r="AZ36" s="38">
        <f t="shared" si="11"/>
        <v>0</v>
      </c>
      <c r="BA36" s="32">
        <f t="shared" si="17"/>
        <v>0</v>
      </c>
      <c r="BB36" s="109"/>
      <c r="BC36" s="106"/>
      <c r="BD36" s="106"/>
    </row>
    <row r="37" spans="1:160" s="34" customFormat="1" ht="18.75" customHeight="1" x14ac:dyDescent="0.2">
      <c r="A37" s="35">
        <f t="shared" si="12"/>
        <v>44956</v>
      </c>
      <c r="B37" s="36">
        <f t="shared" si="0"/>
        <v>2</v>
      </c>
      <c r="C37" s="83"/>
      <c r="D37" s="84"/>
      <c r="E37" s="84"/>
      <c r="F37" s="84"/>
      <c r="G37" s="84"/>
      <c r="H37" s="85"/>
      <c r="I37" s="100" t="str">
        <f t="shared" si="19"/>
        <v/>
      </c>
      <c r="J37" s="28"/>
      <c r="K37" s="35" t="str">
        <f t="shared" si="13"/>
        <v/>
      </c>
      <c r="L37" s="36" t="str">
        <f t="shared" si="2"/>
        <v/>
      </c>
      <c r="M37" s="83"/>
      <c r="N37" s="84"/>
      <c r="O37" s="84"/>
      <c r="P37" s="84"/>
      <c r="Q37" s="84"/>
      <c r="R37" s="85"/>
      <c r="S37" s="100" t="str">
        <f t="shared" si="20"/>
        <v/>
      </c>
      <c r="T37" s="28"/>
      <c r="U37" s="35">
        <f t="shared" si="14"/>
        <v>45015</v>
      </c>
      <c r="V37" s="36">
        <f t="shared" si="4"/>
        <v>5</v>
      </c>
      <c r="W37" s="83"/>
      <c r="X37" s="84"/>
      <c r="Y37" s="84"/>
      <c r="Z37" s="84"/>
      <c r="AA37" s="84"/>
      <c r="AB37" s="85"/>
      <c r="AC37" s="100" t="str">
        <f t="shared" si="21"/>
        <v/>
      </c>
      <c r="AD37" s="29"/>
      <c r="AE37" s="37">
        <f t="shared" si="6"/>
        <v>1</v>
      </c>
      <c r="AF37" s="38">
        <f t="shared" si="7"/>
        <v>0</v>
      </c>
      <c r="AG37" s="32">
        <f t="shared" si="15"/>
        <v>0</v>
      </c>
      <c r="AH37" s="37"/>
      <c r="AI37" s="38"/>
      <c r="AJ37" s="38"/>
      <c r="AK37" s="38"/>
      <c r="AL37" s="38"/>
      <c r="AM37" s="38"/>
      <c r="AN37" s="39"/>
      <c r="AO37" s="37" t="str">
        <f t="shared" si="8"/>
        <v/>
      </c>
      <c r="AP37" s="38">
        <f t="shared" si="9"/>
        <v>0</v>
      </c>
      <c r="AQ37" s="32">
        <f t="shared" si="16"/>
        <v>0</v>
      </c>
      <c r="AR37" s="37"/>
      <c r="AS37" s="38"/>
      <c r="AT37" s="38"/>
      <c r="AU37" s="38"/>
      <c r="AV37" s="38"/>
      <c r="AW37" s="38"/>
      <c r="AX37" s="39"/>
      <c r="AY37" s="37">
        <f t="shared" si="10"/>
        <v>1</v>
      </c>
      <c r="AZ37" s="38">
        <f t="shared" si="11"/>
        <v>0</v>
      </c>
      <c r="BA37" s="32">
        <f t="shared" si="17"/>
        <v>0</v>
      </c>
      <c r="BB37" s="109"/>
      <c r="BC37" s="106"/>
      <c r="BD37" s="106"/>
    </row>
    <row r="38" spans="1:160" s="34" customFormat="1" ht="18.75" customHeight="1" thickBot="1" x14ac:dyDescent="0.25">
      <c r="A38" s="35">
        <f t="shared" si="12"/>
        <v>44957</v>
      </c>
      <c r="B38" s="36">
        <f t="shared" si="0"/>
        <v>3</v>
      </c>
      <c r="C38" s="86"/>
      <c r="D38" s="87"/>
      <c r="E38" s="87"/>
      <c r="F38" s="87"/>
      <c r="G38" s="87"/>
      <c r="H38" s="88"/>
      <c r="I38" s="101" t="str">
        <f t="shared" si="19"/>
        <v/>
      </c>
      <c r="J38" s="28"/>
      <c r="K38" s="35" t="str">
        <f t="shared" si="13"/>
        <v/>
      </c>
      <c r="L38" s="36" t="str">
        <f t="shared" si="2"/>
        <v/>
      </c>
      <c r="M38" s="86"/>
      <c r="N38" s="87"/>
      <c r="O38" s="87"/>
      <c r="P38" s="87"/>
      <c r="Q38" s="87"/>
      <c r="R38" s="88"/>
      <c r="S38" s="101" t="str">
        <f t="shared" si="20"/>
        <v/>
      </c>
      <c r="T38" s="28"/>
      <c r="U38" s="35">
        <f t="shared" si="14"/>
        <v>45016</v>
      </c>
      <c r="V38" s="36">
        <f t="shared" si="4"/>
        <v>6</v>
      </c>
      <c r="W38" s="86"/>
      <c r="X38" s="87"/>
      <c r="Y38" s="87"/>
      <c r="Z38" s="87"/>
      <c r="AA38" s="87"/>
      <c r="AB38" s="88"/>
      <c r="AC38" s="101" t="str">
        <f t="shared" si="21"/>
        <v/>
      </c>
      <c r="AD38" s="29"/>
      <c r="AE38" s="40">
        <f t="shared" si="6"/>
        <v>1</v>
      </c>
      <c r="AF38" s="41">
        <f t="shared" si="7"/>
        <v>0</v>
      </c>
      <c r="AG38" s="32">
        <f t="shared" si="15"/>
        <v>0</v>
      </c>
      <c r="AH38" s="40"/>
      <c r="AI38" s="41"/>
      <c r="AJ38" s="41"/>
      <c r="AK38" s="41"/>
      <c r="AL38" s="41"/>
      <c r="AM38" s="41"/>
      <c r="AN38" s="42"/>
      <c r="AO38" s="40" t="str">
        <f t="shared" si="8"/>
        <v/>
      </c>
      <c r="AP38" s="41">
        <f t="shared" si="9"/>
        <v>0</v>
      </c>
      <c r="AQ38" s="32">
        <f t="shared" si="16"/>
        <v>0</v>
      </c>
      <c r="AR38" s="40"/>
      <c r="AS38" s="41"/>
      <c r="AT38" s="41"/>
      <c r="AU38" s="41"/>
      <c r="AV38" s="41"/>
      <c r="AW38" s="41"/>
      <c r="AX38" s="42"/>
      <c r="AY38" s="40">
        <f t="shared" si="10"/>
        <v>1</v>
      </c>
      <c r="AZ38" s="41">
        <f t="shared" si="11"/>
        <v>0</v>
      </c>
      <c r="BA38" s="32">
        <f t="shared" si="17"/>
        <v>0</v>
      </c>
      <c r="BB38" s="109"/>
      <c r="BC38" s="106"/>
      <c r="BD38" s="106"/>
    </row>
    <row r="39" spans="1:160" s="46" customFormat="1" ht="18.75" customHeight="1" thickBot="1" x14ac:dyDescent="0.25">
      <c r="A39" s="153" t="s">
        <v>24</v>
      </c>
      <c r="B39" s="154"/>
      <c r="C39" s="154"/>
      <c r="D39" s="154"/>
      <c r="E39" s="154"/>
      <c r="F39" s="154"/>
      <c r="G39" s="154"/>
      <c r="H39" s="155"/>
      <c r="I39" s="78">
        <f>ROUND(SUMIF(A8:A38,"&gt;0",I8:I38),1)</f>
        <v>0</v>
      </c>
      <c r="J39" s="44"/>
      <c r="K39" s="153" t="s">
        <v>24</v>
      </c>
      <c r="L39" s="154"/>
      <c r="M39" s="154"/>
      <c r="N39" s="154"/>
      <c r="O39" s="154"/>
      <c r="P39" s="154"/>
      <c r="Q39" s="154"/>
      <c r="R39" s="155"/>
      <c r="S39" s="78">
        <f>ROUND(SUMIF(K8:K38,"&gt;0",S8:S38),1)</f>
        <v>0</v>
      </c>
      <c r="T39" s="44"/>
      <c r="U39" s="153" t="s">
        <v>24</v>
      </c>
      <c r="V39" s="154"/>
      <c r="W39" s="154"/>
      <c r="X39" s="154"/>
      <c r="Y39" s="154"/>
      <c r="Z39" s="154"/>
      <c r="AA39" s="154"/>
      <c r="AB39" s="155"/>
      <c r="AC39" s="78">
        <f>ROUND(SUMIF(U8:U38,"&gt;0",AC8:AC38),1)</f>
        <v>0</v>
      </c>
      <c r="AD39" s="45"/>
      <c r="AE39" s="111">
        <f t="shared" ref="AE39:AQ39" si="22">SUM(AE8:AE38)</f>
        <v>22</v>
      </c>
      <c r="AF39" s="112">
        <f t="shared" si="22"/>
        <v>9</v>
      </c>
      <c r="AG39" s="113">
        <f t="shared" si="22"/>
        <v>1</v>
      </c>
      <c r="AH39" s="111"/>
      <c r="AI39" s="112"/>
      <c r="AJ39" s="112"/>
      <c r="AK39" s="112"/>
      <c r="AL39" s="112"/>
      <c r="AM39" s="112"/>
      <c r="AN39" s="113"/>
      <c r="AO39" s="111">
        <f t="shared" si="22"/>
        <v>20</v>
      </c>
      <c r="AP39" s="112">
        <f t="shared" si="22"/>
        <v>8</v>
      </c>
      <c r="AQ39" s="113">
        <f t="shared" si="22"/>
        <v>0</v>
      </c>
      <c r="AR39" s="111"/>
      <c r="AS39" s="112"/>
      <c r="AT39" s="112"/>
      <c r="AU39" s="112"/>
      <c r="AV39" s="112"/>
      <c r="AW39" s="112"/>
      <c r="AX39" s="113"/>
      <c r="AY39" s="111">
        <f>SUM(AY8:AY38)</f>
        <v>23</v>
      </c>
      <c r="AZ39" s="112">
        <f>SUM(AZ8:AZ38)</f>
        <v>8</v>
      </c>
      <c r="BA39" s="113">
        <f>SUM(BA8:BA38)</f>
        <v>0</v>
      </c>
      <c r="BB39" s="110"/>
      <c r="BC39" s="107"/>
      <c r="BD39" s="107"/>
    </row>
    <row r="40" spans="1:160" s="34" customFormat="1" ht="18.75" customHeight="1" thickBot="1" x14ac:dyDescent="0.25">
      <c r="A40" s="47"/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7"/>
      <c r="N40" s="48"/>
      <c r="O40" s="48"/>
      <c r="P40" s="48"/>
      <c r="Q40" s="49"/>
      <c r="R40" s="49"/>
      <c r="S40" s="49"/>
      <c r="T40" s="49"/>
      <c r="U40" s="49"/>
      <c r="V40" s="49"/>
      <c r="W40" s="47"/>
      <c r="X40" s="48"/>
      <c r="Y40" s="48"/>
      <c r="Z40" s="48"/>
      <c r="AA40" s="49"/>
      <c r="AB40" s="49"/>
      <c r="AC40" s="49"/>
      <c r="AD40" s="49"/>
      <c r="AE40" s="49"/>
      <c r="AF40" s="50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51"/>
      <c r="BB40" s="51"/>
      <c r="BC40" s="51"/>
      <c r="BD40" s="51"/>
      <c r="BE40" s="51"/>
      <c r="BF40" s="52"/>
    </row>
    <row r="41" spans="1:160" s="34" customFormat="1" ht="18.75" customHeight="1" thickBot="1" x14ac:dyDescent="0.25">
      <c r="A41" s="130" t="s">
        <v>11</v>
      </c>
      <c r="B41" s="131"/>
      <c r="C41" s="131"/>
      <c r="D41" s="131"/>
      <c r="E41" s="131"/>
      <c r="F41" s="131"/>
      <c r="G41" s="131"/>
      <c r="H41" s="132"/>
      <c r="I41" s="53"/>
      <c r="J41" s="49"/>
      <c r="K41" s="130" t="s">
        <v>11</v>
      </c>
      <c r="L41" s="131"/>
      <c r="M41" s="131"/>
      <c r="N41" s="131"/>
      <c r="O41" s="131"/>
      <c r="P41" s="131"/>
      <c r="Q41" s="131"/>
      <c r="R41" s="132"/>
      <c r="S41" s="43">
        <f>I47</f>
        <v>0</v>
      </c>
      <c r="T41" s="49"/>
      <c r="U41" s="130" t="s">
        <v>11</v>
      </c>
      <c r="V41" s="131"/>
      <c r="W41" s="131"/>
      <c r="X41" s="131"/>
      <c r="Y41" s="131"/>
      <c r="Z41" s="131"/>
      <c r="AA41" s="131"/>
      <c r="AB41" s="132"/>
      <c r="AC41" s="43">
        <f>S47</f>
        <v>0</v>
      </c>
      <c r="AD41" s="50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5"/>
      <c r="AQ41" s="56"/>
      <c r="AR41" s="54"/>
      <c r="AS41" s="54"/>
      <c r="AT41" s="54"/>
      <c r="AU41" s="54"/>
      <c r="AV41" s="54"/>
      <c r="AW41" s="54"/>
      <c r="AX41" s="54"/>
      <c r="AY41" s="57"/>
      <c r="AZ41" s="52"/>
    </row>
    <row r="42" spans="1:160" s="54" customFormat="1" ht="18.75" customHeight="1" x14ac:dyDescent="0.2">
      <c r="A42" s="168" t="s">
        <v>16</v>
      </c>
      <c r="B42" s="169"/>
      <c r="C42" s="169"/>
      <c r="D42" s="169"/>
      <c r="E42" s="169"/>
      <c r="F42" s="169"/>
      <c r="G42" s="169"/>
      <c r="H42" s="170"/>
      <c r="I42" s="58">
        <f>I39+I41</f>
        <v>0</v>
      </c>
      <c r="J42" s="59"/>
      <c r="K42" s="168" t="s">
        <v>16</v>
      </c>
      <c r="L42" s="169"/>
      <c r="M42" s="169"/>
      <c r="N42" s="169"/>
      <c r="O42" s="169"/>
      <c r="P42" s="169"/>
      <c r="Q42" s="169"/>
      <c r="R42" s="170"/>
      <c r="S42" s="58">
        <f>S39+S41</f>
        <v>0</v>
      </c>
      <c r="T42" s="60"/>
      <c r="U42" s="168" t="s">
        <v>16</v>
      </c>
      <c r="V42" s="169"/>
      <c r="W42" s="169"/>
      <c r="X42" s="169"/>
      <c r="Y42" s="169"/>
      <c r="Z42" s="169"/>
      <c r="AA42" s="169"/>
      <c r="AB42" s="170"/>
      <c r="AC42" s="58">
        <f>AC39+AC41</f>
        <v>0</v>
      </c>
      <c r="AD42" s="61"/>
      <c r="AE42" s="51"/>
      <c r="AF42" s="33"/>
      <c r="AG42" s="51"/>
      <c r="AH42" s="51"/>
      <c r="AI42" s="51"/>
      <c r="AJ42" s="51"/>
      <c r="AK42" s="51"/>
      <c r="AL42" s="51"/>
      <c r="AM42" s="51"/>
      <c r="AN42" s="51"/>
      <c r="AO42" s="51"/>
      <c r="AP42" s="62"/>
      <c r="AQ42" s="63"/>
      <c r="AR42" s="51"/>
      <c r="AS42" s="51"/>
      <c r="AT42" s="51"/>
      <c r="AU42" s="51"/>
      <c r="AV42" s="51"/>
      <c r="AW42" s="51"/>
      <c r="AX42" s="51"/>
      <c r="AY42" s="62"/>
      <c r="AZ42" s="64"/>
      <c r="BA42" s="34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</row>
    <row r="43" spans="1:160" s="54" customFormat="1" ht="18.75" customHeight="1" x14ac:dyDescent="0.2">
      <c r="A43" s="162" t="s">
        <v>17</v>
      </c>
      <c r="B43" s="163"/>
      <c r="C43" s="163"/>
      <c r="D43" s="163"/>
      <c r="E43" s="163"/>
      <c r="F43" s="163"/>
      <c r="G43" s="163"/>
      <c r="H43" s="164"/>
      <c r="I43" s="66">
        <f>SUMIF(AF8:AF38,"&gt;0",C8:C38)</f>
        <v>0</v>
      </c>
      <c r="J43" s="67"/>
      <c r="K43" s="162" t="s">
        <v>17</v>
      </c>
      <c r="L43" s="163"/>
      <c r="M43" s="163"/>
      <c r="N43" s="163"/>
      <c r="O43" s="163"/>
      <c r="P43" s="163"/>
      <c r="Q43" s="163"/>
      <c r="R43" s="164"/>
      <c r="S43" s="66">
        <f>SUMIF(BE8:BE38,"&gt;0",M8:M38)</f>
        <v>0</v>
      </c>
      <c r="T43" s="68"/>
      <c r="U43" s="162" t="s">
        <v>17</v>
      </c>
      <c r="V43" s="163"/>
      <c r="W43" s="163"/>
      <c r="X43" s="163"/>
      <c r="Y43" s="163"/>
      <c r="Z43" s="163"/>
      <c r="AA43" s="163"/>
      <c r="AB43" s="164"/>
      <c r="AC43" s="66">
        <f>SUMIF(BO8:BO38,"&gt;0",W8:W38)</f>
        <v>0</v>
      </c>
      <c r="AD43" s="34"/>
      <c r="AE43" s="57"/>
      <c r="AF43" s="55"/>
      <c r="AG43" s="56"/>
      <c r="AH43" s="56"/>
      <c r="AI43" s="56"/>
      <c r="AJ43" s="56"/>
      <c r="AK43" s="56"/>
      <c r="AL43" s="56"/>
      <c r="AM43" s="56"/>
      <c r="AN43" s="56"/>
      <c r="AO43" s="57"/>
      <c r="AP43" s="55"/>
      <c r="AQ43" s="64"/>
      <c r="AR43" s="56"/>
      <c r="AS43" s="56"/>
      <c r="AT43" s="56"/>
      <c r="AU43" s="56"/>
      <c r="AV43" s="56"/>
      <c r="AW43" s="56"/>
      <c r="AX43" s="56"/>
      <c r="AY43" s="55"/>
      <c r="AZ43" s="64"/>
      <c r="BA43" s="34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</row>
    <row r="44" spans="1:160" s="34" customFormat="1" ht="18.75" customHeight="1" thickBot="1" x14ac:dyDescent="0.25">
      <c r="A44" s="165" t="s">
        <v>18</v>
      </c>
      <c r="B44" s="166"/>
      <c r="C44" s="166"/>
      <c r="D44" s="166"/>
      <c r="E44" s="166"/>
      <c r="F44" s="166"/>
      <c r="G44" s="166"/>
      <c r="H44" s="167"/>
      <c r="I44" s="69">
        <f>SUMIF(AG8:AG38,"&gt;0",C8:C38)</f>
        <v>0</v>
      </c>
      <c r="J44" s="67"/>
      <c r="K44" s="165" t="s">
        <v>18</v>
      </c>
      <c r="L44" s="166"/>
      <c r="M44" s="166"/>
      <c r="N44" s="166"/>
      <c r="O44" s="166"/>
      <c r="P44" s="166"/>
      <c r="Q44" s="166"/>
      <c r="R44" s="167"/>
      <c r="S44" s="69">
        <f>SUMIF(BF8:BF38,"&gt;0",M8:M38)</f>
        <v>0</v>
      </c>
      <c r="T44" s="70"/>
      <c r="U44" s="165" t="s">
        <v>18</v>
      </c>
      <c r="V44" s="166"/>
      <c r="W44" s="166"/>
      <c r="X44" s="166"/>
      <c r="Y44" s="166"/>
      <c r="Z44" s="166"/>
      <c r="AA44" s="166"/>
      <c r="AB44" s="167"/>
      <c r="AC44" s="69">
        <f>SUMIF(BP8:BP38,"&gt;0",W8:W38)</f>
        <v>0</v>
      </c>
      <c r="AD44" s="71"/>
      <c r="AE44" s="62"/>
      <c r="AF44" s="62"/>
      <c r="AG44" s="63"/>
      <c r="AH44" s="63"/>
      <c r="AI44" s="63"/>
      <c r="AJ44" s="63"/>
      <c r="AK44" s="63"/>
      <c r="AL44" s="63"/>
      <c r="AM44" s="63"/>
      <c r="AN44" s="63"/>
      <c r="AO44" s="62"/>
      <c r="AP44" s="55"/>
      <c r="AQ44" s="64"/>
      <c r="AR44" s="63"/>
      <c r="AS44" s="63"/>
      <c r="AT44" s="63"/>
      <c r="AU44" s="63"/>
      <c r="AV44" s="63"/>
      <c r="AW44" s="63"/>
      <c r="AX44" s="63"/>
      <c r="AY44" s="55"/>
      <c r="AZ44" s="64"/>
    </row>
    <row r="45" spans="1:160" s="74" customFormat="1" ht="18.75" customHeight="1" thickBot="1" x14ac:dyDescent="0.25">
      <c r="A45" s="159" t="s">
        <v>9</v>
      </c>
      <c r="B45" s="160"/>
      <c r="C45" s="160"/>
      <c r="D45" s="160"/>
      <c r="E45" s="160"/>
      <c r="F45" s="160"/>
      <c r="G45" s="160"/>
      <c r="H45" s="161"/>
      <c r="I45" s="43">
        <f>(AE39-G39-E39-SUMIF(AE8:AE38,"&gt;0",F8:F38)-D39)*8*$P$4</f>
        <v>0</v>
      </c>
      <c r="J45" s="59"/>
      <c r="K45" s="159" t="s">
        <v>9</v>
      </c>
      <c r="L45" s="160"/>
      <c r="M45" s="160"/>
      <c r="N45" s="160"/>
      <c r="O45" s="160"/>
      <c r="P45" s="160"/>
      <c r="Q45" s="160"/>
      <c r="R45" s="161"/>
      <c r="S45" s="43">
        <f>(BB39-Q39-O39-SUMIF(BB8:BB38,"&gt;0",P8:P38)-N39)*8*$P$4</f>
        <v>0</v>
      </c>
      <c r="T45" s="72"/>
      <c r="U45" s="159" t="s">
        <v>9</v>
      </c>
      <c r="V45" s="160"/>
      <c r="W45" s="160"/>
      <c r="X45" s="160"/>
      <c r="Y45" s="160"/>
      <c r="Z45" s="160"/>
      <c r="AA45" s="160"/>
      <c r="AB45" s="161"/>
      <c r="AC45" s="43">
        <f>(BN39-AA39-Y39-SUMIF(BN8:BN38,"&gt;0",Z8:Z38)-X39)*8*$P$4</f>
        <v>0</v>
      </c>
      <c r="AD45" s="71"/>
      <c r="AE45" s="55"/>
      <c r="AF45" s="55"/>
      <c r="AG45" s="64"/>
      <c r="AH45" s="64"/>
      <c r="AI45" s="64"/>
      <c r="AJ45" s="64"/>
      <c r="AK45" s="64"/>
      <c r="AL45" s="64"/>
      <c r="AM45" s="64"/>
      <c r="AN45" s="64"/>
      <c r="AO45" s="55"/>
      <c r="AP45" s="55"/>
      <c r="AQ45" s="64"/>
      <c r="AR45" s="64"/>
      <c r="AS45" s="64"/>
      <c r="AT45" s="64"/>
      <c r="AU45" s="64"/>
      <c r="AV45" s="64"/>
      <c r="AW45" s="64"/>
      <c r="AX45" s="64"/>
      <c r="AY45" s="55"/>
      <c r="AZ45" s="64"/>
      <c r="BA45" s="73"/>
    </row>
    <row r="46" spans="1:160" s="73" customFormat="1" ht="18.75" customHeight="1" thickBot="1" x14ac:dyDescent="0.25">
      <c r="A46" s="121" t="s">
        <v>23</v>
      </c>
      <c r="B46" s="122"/>
      <c r="C46" s="122"/>
      <c r="D46" s="122"/>
      <c r="E46" s="122"/>
      <c r="F46" s="122"/>
      <c r="G46" s="122"/>
      <c r="H46" s="123"/>
      <c r="I46" s="53"/>
      <c r="J46" s="49"/>
      <c r="K46" s="121" t="s">
        <v>23</v>
      </c>
      <c r="L46" s="122"/>
      <c r="M46" s="122"/>
      <c r="N46" s="122"/>
      <c r="O46" s="122"/>
      <c r="P46" s="122"/>
      <c r="Q46" s="122"/>
      <c r="R46" s="123"/>
      <c r="S46" s="53"/>
      <c r="T46" s="72"/>
      <c r="U46" s="121" t="s">
        <v>23</v>
      </c>
      <c r="V46" s="122"/>
      <c r="W46" s="122"/>
      <c r="X46" s="122"/>
      <c r="Y46" s="122"/>
      <c r="Z46" s="122"/>
      <c r="AA46" s="122"/>
      <c r="AB46" s="123"/>
      <c r="AC46" s="53"/>
      <c r="AD46" s="71"/>
      <c r="AE46" s="55"/>
      <c r="AF46" s="55"/>
      <c r="AG46" s="64"/>
      <c r="AH46" s="64"/>
      <c r="AI46" s="64"/>
      <c r="AJ46" s="64"/>
      <c r="AK46" s="64"/>
      <c r="AL46" s="64"/>
      <c r="AM46" s="64"/>
      <c r="AN46" s="64"/>
      <c r="AO46" s="55"/>
      <c r="AP46" s="55"/>
      <c r="AQ46" s="64"/>
      <c r="AR46" s="64"/>
      <c r="AS46" s="64"/>
      <c r="AT46" s="64"/>
      <c r="AU46" s="64"/>
      <c r="AV46" s="64"/>
      <c r="AW46" s="64"/>
      <c r="AX46" s="64"/>
      <c r="AY46" s="55"/>
      <c r="AZ46" s="64"/>
    </row>
    <row r="47" spans="1:160" s="73" customFormat="1" ht="18.75" customHeight="1" thickBot="1" x14ac:dyDescent="0.25">
      <c r="A47" s="124" t="s">
        <v>10</v>
      </c>
      <c r="B47" s="125"/>
      <c r="C47" s="125"/>
      <c r="D47" s="125"/>
      <c r="E47" s="125"/>
      <c r="F47" s="125"/>
      <c r="G47" s="125"/>
      <c r="H47" s="126"/>
      <c r="I47" s="43">
        <f>I42-I46</f>
        <v>0</v>
      </c>
      <c r="J47" s="59"/>
      <c r="K47" s="124" t="s">
        <v>10</v>
      </c>
      <c r="L47" s="125"/>
      <c r="M47" s="125"/>
      <c r="N47" s="125"/>
      <c r="O47" s="125"/>
      <c r="P47" s="125"/>
      <c r="Q47" s="125"/>
      <c r="R47" s="126"/>
      <c r="S47" s="43">
        <f>S42-S46</f>
        <v>0</v>
      </c>
      <c r="T47" s="75"/>
      <c r="U47" s="124" t="s">
        <v>10</v>
      </c>
      <c r="V47" s="125"/>
      <c r="W47" s="125"/>
      <c r="X47" s="125"/>
      <c r="Y47" s="125"/>
      <c r="Z47" s="125"/>
      <c r="AA47" s="125"/>
      <c r="AB47" s="126"/>
      <c r="AC47" s="43">
        <f>AC42-AC46</f>
        <v>0</v>
      </c>
      <c r="AD47" s="76"/>
      <c r="AE47" s="55"/>
      <c r="AF47" s="55"/>
      <c r="AG47" s="64"/>
      <c r="AH47" s="64"/>
      <c r="AI47" s="64"/>
      <c r="AJ47" s="64"/>
      <c r="AK47" s="64"/>
      <c r="AL47" s="64"/>
      <c r="AM47" s="64"/>
      <c r="AN47" s="64"/>
      <c r="AO47" s="55"/>
      <c r="AP47" s="55"/>
      <c r="AQ47" s="64"/>
      <c r="AR47" s="64"/>
      <c r="AS47" s="64"/>
      <c r="AT47" s="64"/>
      <c r="AU47" s="64"/>
      <c r="AV47" s="64"/>
      <c r="AW47" s="64"/>
      <c r="AX47" s="64"/>
      <c r="AY47" s="55"/>
      <c r="AZ47" s="64"/>
    </row>
    <row r="48" spans="1:160" s="73" customFormat="1" ht="59.25" customHeight="1" x14ac:dyDescent="0.2">
      <c r="A48" s="18" t="s">
        <v>0</v>
      </c>
      <c r="B48" s="127"/>
      <c r="C48" s="127"/>
      <c r="D48" s="127"/>
      <c r="E48" s="127"/>
      <c r="F48" s="127"/>
      <c r="G48" s="29"/>
      <c r="H48" s="29"/>
      <c r="I48" s="89"/>
      <c r="J48" s="59"/>
      <c r="K48" s="18" t="s">
        <v>0</v>
      </c>
      <c r="L48" s="127"/>
      <c r="M48" s="127"/>
      <c r="N48" s="127"/>
      <c r="O48" s="127"/>
      <c r="P48" s="127"/>
      <c r="Q48" s="29"/>
      <c r="R48" s="29"/>
      <c r="S48" s="89"/>
      <c r="T48" s="75"/>
      <c r="U48" s="18" t="s">
        <v>0</v>
      </c>
      <c r="V48" s="127"/>
      <c r="W48" s="127"/>
      <c r="X48" s="127"/>
      <c r="Y48" s="127"/>
      <c r="Z48" s="127"/>
      <c r="AA48" s="29"/>
      <c r="AB48" s="29"/>
      <c r="AC48" s="89"/>
      <c r="AD48" s="76"/>
      <c r="AE48" s="55"/>
      <c r="AF48" s="55"/>
      <c r="AG48" s="64"/>
      <c r="AH48" s="64"/>
      <c r="AI48" s="64"/>
      <c r="AJ48" s="64"/>
      <c r="AK48" s="64"/>
      <c r="AL48" s="64"/>
      <c r="AM48" s="64"/>
      <c r="AN48" s="64"/>
      <c r="AO48" s="55"/>
      <c r="AP48" s="55"/>
      <c r="AQ48" s="64"/>
      <c r="AR48" s="64"/>
      <c r="AS48" s="64"/>
      <c r="AT48" s="64"/>
      <c r="AU48" s="64"/>
      <c r="AV48" s="64"/>
      <c r="AW48" s="64"/>
      <c r="AX48" s="64"/>
      <c r="AY48" s="55"/>
      <c r="AZ48" s="64"/>
    </row>
    <row r="49" spans="1:60" s="5" customFormat="1" ht="52.5" customHeight="1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24"/>
      <c r="N49" s="6"/>
      <c r="O49" s="6"/>
      <c r="P49" s="6"/>
      <c r="Q49" s="6"/>
      <c r="R49" s="18"/>
      <c r="S49" s="18"/>
      <c r="T49" s="18"/>
      <c r="U49" s="18"/>
      <c r="V49" s="18"/>
      <c r="W49" s="18"/>
      <c r="X49" s="6"/>
      <c r="Y49" s="6"/>
      <c r="Z49" s="6"/>
      <c r="AA49" s="6"/>
      <c r="AB49" s="6"/>
      <c r="AC49" s="6"/>
      <c r="AD49" s="6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1"/>
      <c r="AP49" s="11"/>
      <c r="AQ49" s="12"/>
      <c r="AR49" s="18"/>
      <c r="AS49" s="18"/>
      <c r="AT49" s="18"/>
      <c r="AU49" s="18"/>
      <c r="AV49" s="18"/>
      <c r="AW49" s="18"/>
      <c r="AX49" s="18"/>
      <c r="AY49" s="11"/>
      <c r="AZ49" s="11"/>
      <c r="BA49" s="12"/>
      <c r="BB49" s="12"/>
      <c r="BC49" s="12"/>
      <c r="BD49" s="12"/>
      <c r="BE49" s="11"/>
      <c r="BF49" s="11"/>
      <c r="BG49" s="12"/>
      <c r="BH49" s="11"/>
    </row>
    <row r="50" spans="1:60" s="5" customFormat="1" x14ac:dyDescent="0.2">
      <c r="B50" s="20"/>
      <c r="C50" s="119" t="s">
        <v>7</v>
      </c>
      <c r="D50" s="119"/>
      <c r="E50" s="119"/>
      <c r="F50" s="119"/>
      <c r="G50" s="119"/>
      <c r="I50" s="26"/>
      <c r="J50" s="26"/>
      <c r="K50" s="26"/>
      <c r="L50" s="26"/>
      <c r="M50" s="119" t="s">
        <v>7</v>
      </c>
      <c r="N50" s="119"/>
      <c r="O50" s="119"/>
      <c r="P50" s="119"/>
      <c r="Q50" s="119"/>
      <c r="R50" s="26"/>
      <c r="S50" s="26"/>
      <c r="T50" s="26"/>
      <c r="U50" s="26"/>
      <c r="V50" s="26"/>
      <c r="W50" s="119" t="s">
        <v>7</v>
      </c>
      <c r="X50" s="119"/>
      <c r="Y50" s="119"/>
      <c r="Z50" s="119"/>
      <c r="AA50" s="119"/>
      <c r="AB50" s="26"/>
      <c r="AC50" s="26"/>
      <c r="AD50" s="18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11"/>
      <c r="AP50" s="11"/>
      <c r="AQ50" s="12"/>
      <c r="AR50" s="26"/>
      <c r="AS50" s="26"/>
      <c r="AT50" s="26"/>
      <c r="AU50" s="26"/>
      <c r="AV50" s="26"/>
      <c r="AW50" s="26"/>
      <c r="AX50" s="26"/>
      <c r="AY50" s="11"/>
      <c r="AZ50" s="11"/>
      <c r="BA50" s="12"/>
      <c r="BB50" s="12"/>
      <c r="BC50" s="12"/>
      <c r="BD50" s="12"/>
      <c r="BE50" s="11"/>
      <c r="BF50" s="11"/>
      <c r="BG50" s="12"/>
      <c r="BH50" s="11"/>
    </row>
    <row r="51" spans="1:60" s="5" customFormat="1" ht="147.75" customHeight="1" x14ac:dyDescent="0.2">
      <c r="A51" s="120" t="str">
        <f>"RNDr. Milan Macek, CSc., "&amp;YEAR(BB8)</f>
        <v>RNDr. Milan Macek, CSc., 2023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11"/>
      <c r="AP51" s="11"/>
      <c r="AQ51" s="12"/>
      <c r="AR51" s="20"/>
      <c r="AS51" s="20"/>
      <c r="AT51" s="20"/>
      <c r="AU51" s="20"/>
      <c r="AV51" s="20"/>
      <c r="AW51" s="20"/>
      <c r="AX51" s="20"/>
      <c r="AY51" s="11"/>
      <c r="AZ51" s="11"/>
      <c r="BA51" s="12"/>
      <c r="BB51" s="12"/>
      <c r="BC51" s="12"/>
      <c r="BD51" s="12"/>
      <c r="BE51" s="7"/>
      <c r="BF51" s="7"/>
      <c r="BG51" s="8"/>
      <c r="BH51" s="7"/>
    </row>
    <row r="52" spans="1:60" s="5" customFormat="1" hidden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4"/>
      <c r="N52" s="25"/>
      <c r="O52" s="25"/>
      <c r="P52" s="25"/>
      <c r="Q52" s="25"/>
      <c r="R52" s="23"/>
      <c r="S52" s="23"/>
      <c r="T52" s="23"/>
      <c r="U52" s="23"/>
      <c r="V52" s="23"/>
      <c r="W52" s="23"/>
      <c r="X52" s="25"/>
      <c r="Y52" s="25"/>
      <c r="Z52" s="25"/>
      <c r="AA52" s="25"/>
      <c r="AB52" s="25"/>
      <c r="AC52" s="25"/>
      <c r="AD52" s="25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11"/>
      <c r="AP52" s="11"/>
      <c r="AQ52" s="12"/>
      <c r="AR52" s="23"/>
      <c r="AS52" s="23"/>
      <c r="AT52" s="23"/>
      <c r="AU52" s="23"/>
      <c r="AV52" s="23"/>
      <c r="AW52" s="23"/>
      <c r="AX52" s="23"/>
      <c r="AY52" s="11"/>
      <c r="AZ52" s="11"/>
      <c r="BA52" s="12"/>
      <c r="BB52" s="12"/>
      <c r="BC52" s="12"/>
      <c r="BD52" s="12"/>
      <c r="BE52" s="7"/>
      <c r="BF52" s="7"/>
      <c r="BG52" s="8"/>
      <c r="BH52" s="7"/>
    </row>
    <row r="53" spans="1:60" s="5" customFormat="1" hidden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4"/>
      <c r="N53" s="6"/>
      <c r="O53" s="6"/>
      <c r="P53" s="6"/>
      <c r="Q53" s="6"/>
      <c r="R53" s="23"/>
      <c r="S53" s="23"/>
      <c r="T53" s="23"/>
      <c r="U53" s="23"/>
      <c r="V53" s="23"/>
      <c r="W53" s="23"/>
      <c r="X53" s="6"/>
      <c r="Y53" s="6"/>
      <c r="Z53" s="6"/>
      <c r="AA53" s="6"/>
      <c r="AB53" s="6"/>
      <c r="AC53" s="6"/>
      <c r="AD53" s="6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7"/>
      <c r="AP53" s="7"/>
      <c r="AQ53" s="8"/>
      <c r="AR53" s="23"/>
      <c r="AS53" s="23"/>
      <c r="AT53" s="23"/>
      <c r="AU53" s="23"/>
      <c r="AV53" s="23"/>
      <c r="AW53" s="23"/>
      <c r="AX53" s="23"/>
      <c r="AY53" s="7"/>
      <c r="AZ53" s="7"/>
      <c r="BA53" s="8"/>
      <c r="BB53" s="11"/>
      <c r="BC53" s="11"/>
      <c r="BD53" s="11"/>
      <c r="BE53" s="7"/>
      <c r="BF53" s="7"/>
      <c r="BG53" s="7"/>
      <c r="BH53" s="7"/>
    </row>
    <row r="54" spans="1:60" hidden="1" x14ac:dyDescent="0.2">
      <c r="AQ54" s="8"/>
      <c r="BA54" s="8"/>
    </row>
    <row r="55" spans="1:60" hidden="1" x14ac:dyDescent="0.2"/>
    <row r="56" spans="1:60" hidden="1" x14ac:dyDescent="0.2"/>
    <row r="57" spans="1:60" hidden="1" x14ac:dyDescent="0.2"/>
    <row r="58" spans="1:60" hidden="1" x14ac:dyDescent="0.2"/>
    <row r="59" spans="1:60" hidden="1" x14ac:dyDescent="0.2"/>
    <row r="60" spans="1:60" hidden="1" x14ac:dyDescent="0.2"/>
    <row r="61" spans="1:60" hidden="1" x14ac:dyDescent="0.2"/>
    <row r="62" spans="1:60" hidden="1" x14ac:dyDescent="0.2"/>
    <row r="63" spans="1:60" hidden="1" x14ac:dyDescent="0.2"/>
    <row r="64" spans="1:60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</sheetData>
  <sheetProtection algorithmName="SHA-512" hashValue="pFpat0jhhhj3Ch7wv0bU11d3W4mw11ilX++9eK2pCMfByZw8IYL6xP1Yu7SRBAhchCyRVjuxgyKBe84vkIlByw==" saltValue="bJmQSDaDBFRbAjBBz1gPsg==" spinCount="100000" sheet="1" objects="1" scenarios="1" selectLockedCells="1"/>
  <mergeCells count="65">
    <mergeCell ref="A45:H45"/>
    <mergeCell ref="K45:R45"/>
    <mergeCell ref="A39:H39"/>
    <mergeCell ref="A44:H44"/>
    <mergeCell ref="K43:R43"/>
    <mergeCell ref="A43:H43"/>
    <mergeCell ref="K42:R42"/>
    <mergeCell ref="A42:H42"/>
    <mergeCell ref="BB6:BB7"/>
    <mergeCell ref="AO6:AO7"/>
    <mergeCell ref="AP6:AP7"/>
    <mergeCell ref="AQ6:AQ7"/>
    <mergeCell ref="AY6:AY7"/>
    <mergeCell ref="U45:AB45"/>
    <mergeCell ref="U43:AB43"/>
    <mergeCell ref="U39:AB39"/>
    <mergeCell ref="K44:R44"/>
    <mergeCell ref="U42:AB42"/>
    <mergeCell ref="U44:AB44"/>
    <mergeCell ref="P4:Q4"/>
    <mergeCell ref="P3:Q3"/>
    <mergeCell ref="K6:K7"/>
    <mergeCell ref="U6:U7"/>
    <mergeCell ref="K39:R39"/>
    <mergeCell ref="N3:O3"/>
    <mergeCell ref="D4:K4"/>
    <mergeCell ref="M4:O4"/>
    <mergeCell ref="AY5:BA5"/>
    <mergeCell ref="V6:V7"/>
    <mergeCell ref="AG6:AG7"/>
    <mergeCell ref="AE6:AE7"/>
    <mergeCell ref="AF6:AF7"/>
    <mergeCell ref="AZ6:AZ7"/>
    <mergeCell ref="BA6:BA7"/>
    <mergeCell ref="AO5:AQ5"/>
    <mergeCell ref="AE5:AG5"/>
    <mergeCell ref="A1:AC1"/>
    <mergeCell ref="A2:AC2"/>
    <mergeCell ref="A41:H41"/>
    <mergeCell ref="U41:AB41"/>
    <mergeCell ref="M6:R6"/>
    <mergeCell ref="W6:AB6"/>
    <mergeCell ref="A6:A7"/>
    <mergeCell ref="K41:R41"/>
    <mergeCell ref="B6:B7"/>
    <mergeCell ref="L6:L7"/>
    <mergeCell ref="C6:H6"/>
    <mergeCell ref="A3:C3"/>
    <mergeCell ref="A4:C4"/>
    <mergeCell ref="U4:Z4"/>
    <mergeCell ref="U3:Z3"/>
    <mergeCell ref="D3:K3"/>
    <mergeCell ref="C50:G50"/>
    <mergeCell ref="A51:AC51"/>
    <mergeCell ref="U46:AB46"/>
    <mergeCell ref="U47:AB47"/>
    <mergeCell ref="A46:H46"/>
    <mergeCell ref="A47:H47"/>
    <mergeCell ref="W50:AA50"/>
    <mergeCell ref="M50:Q50"/>
    <mergeCell ref="K46:R46"/>
    <mergeCell ref="K47:R47"/>
    <mergeCell ref="B48:F48"/>
    <mergeCell ref="L48:P48"/>
    <mergeCell ref="V48:Z48"/>
  </mergeCells>
  <phoneticPr fontId="2" type="noConversion"/>
  <conditionalFormatting sqref="A8:I38">
    <cfRule type="expression" dxfId="10" priority="10">
      <formula>$AG8=1</formula>
    </cfRule>
    <cfRule type="expression" dxfId="9" priority="11" stopIfTrue="1">
      <formula>$AF8=1</formula>
    </cfRule>
  </conditionalFormatting>
  <conditionalFormatting sqref="K8:S38">
    <cfRule type="expression" dxfId="8" priority="8">
      <formula>$AQ8=1</formula>
    </cfRule>
    <cfRule type="expression" dxfId="7" priority="9" stopIfTrue="1">
      <formula>$AP8=1</formula>
    </cfRule>
  </conditionalFormatting>
  <conditionalFormatting sqref="U8:AC38">
    <cfRule type="expression" dxfId="6" priority="6">
      <formula>$BA8=1</formula>
    </cfRule>
    <cfRule type="expression" dxfId="5" priority="7" stopIfTrue="1">
      <formula>$AZ8=1</formula>
    </cfRule>
  </conditionalFormatting>
  <conditionalFormatting sqref="A1:AC1 D3:K3 D4:K4 P3:Q3 P4:Q4 I41 I46 S46 AC46 B48:F48 L48:P48 V48:Z48">
    <cfRule type="expression" dxfId="4" priority="5">
      <formula>A1=""</formula>
    </cfRule>
  </conditionalFormatting>
  <conditionalFormatting sqref="BB20">
    <cfRule type="expression" dxfId="3" priority="1" stopIfTrue="1">
      <formula>T20=1</formula>
    </cfRule>
    <cfRule type="expression" dxfId="2" priority="2" stopIfTrue="1">
      <formula>T20=7</formula>
    </cfRule>
  </conditionalFormatting>
  <conditionalFormatting sqref="BB8:BB19">
    <cfRule type="expression" dxfId="1" priority="3" stopIfTrue="1">
      <formula>T8=1</formula>
    </cfRule>
    <cfRule type="expression" dxfId="0" priority="4" stopIfTrue="1">
      <formula>T8=7</formula>
    </cfRule>
  </conditionalFormatting>
  <dataValidations xWindow="90" yWindow="379" count="6">
    <dataValidation type="decimal" operator="lessThanOrEqual" allowBlank="1" showInputMessage="1" showErrorMessage="1" sqref="J46">
      <formula1>#REF!</formula1>
    </dataValidation>
    <dataValidation type="decimal" allowBlank="1" showInputMessage="1" showErrorMessage="1" sqref="P4">
      <formula1>0</formula1>
      <formula2>1</formula2>
    </dataValidation>
    <dataValidation type="list" allowBlank="1" showInputMessage="1" showErrorMessage="1" sqref="A8">
      <formula1>$BD$8:$BD$19</formula1>
    </dataValidation>
    <dataValidation type="custom" operator="greaterThanOrEqual" allowBlank="1" showInputMessage="1" showErrorMessage="1" errorTitle="Zápis času" error="Čas musí být v intervalu 0:00 a 24:00 a současně musí být  vyšší, než čas zapsaný vlevo." sqref="G8:G38 E8:E38 Q8:Q38 O8:O38 AA8:AA38 Y8:Y38">
      <formula1>AND(N(E8)&lt;=1,N(E8)&gt;N(D8))</formula1>
    </dataValidation>
    <dataValidation type="custom" operator="greaterThanOrEqual" allowBlank="1" showInputMessage="1" showErrorMessage="1" errorTitle="Zápis času" error="Čas musí být v intervalu 0:00 a 24:00 a současně musí být nejvýše o 12:00 vyšší, než čas zapsaný vlevo." sqref="D8:D38 F8:F38 H8:H38 N8:N38 P8:P38 R8:R38 X8:X38 Z8:Z38 AB8:AB38">
      <formula1>AND(N(D8)&lt;=1,N(D8)&gt;N(C8),N(D8)-N(C8)&lt;=0.5)</formula1>
    </dataValidation>
    <dataValidation type="custom" operator="greaterThanOrEqual" allowBlank="1" showInputMessage="1" showErrorMessage="1" errorTitle="Zápis času" error="Čas musí být v intervalu 0:00 a 24:00." sqref="C8:C38 M8:M38 W8:W38">
      <formula1>N(C8)&lt;=1</formula1>
    </dataValidation>
  </dataValidations>
  <pageMargins left="0.78740157480314965" right="0.19685039370078741" top="0.98425196850393704" bottom="0.39370078740157483" header="0.51181102362204722" footer="0.27559055118110237"/>
  <pageSetup paperSize="9" scale="59" orientation="portrait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 za kalendářní měsíc</vt:lpstr>
    </vt:vector>
  </TitlesOfParts>
  <Company>DDM Praha 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Macek</dc:creator>
  <cp:lastModifiedBy>MM</cp:lastModifiedBy>
  <cp:lastPrinted>2015-12-25T12:44:43Z</cp:lastPrinted>
  <dcterms:created xsi:type="dcterms:W3CDTF">2003-12-19T06:54:34Z</dcterms:created>
  <dcterms:modified xsi:type="dcterms:W3CDTF">2022-12-25T10:53:38Z</dcterms:modified>
</cp:coreProperties>
</file>